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3А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Б3А!#REF!</definedName>
    <definedName name="_Par114" localSheetId="1">Б3А!#REF!</definedName>
    <definedName name="_Par115" localSheetId="1">Б3А!#REF!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Б3А!#REF!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Б3А!$A$1:$G$359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9" i="2" l="1"/>
  <c r="D90" i="2" s="1"/>
  <c r="D91" i="2" s="1"/>
  <c r="D79" i="2"/>
  <c r="D80" i="2" s="1"/>
  <c r="D75" i="2"/>
  <c r="D71" i="2"/>
  <c r="D70" i="2"/>
  <c r="D60" i="2"/>
  <c r="D51" i="2"/>
  <c r="D50" i="2"/>
  <c r="D41" i="2"/>
  <c r="D22" i="2"/>
  <c r="D17" i="2"/>
  <c r="D12" i="2"/>
  <c r="D61" i="2" l="1"/>
  <c r="D25" i="2"/>
  <c r="C333" i="1"/>
  <c r="D331" i="1"/>
  <c r="D333" i="1" s="1"/>
  <c r="G333" i="1" s="1"/>
  <c r="G305" i="1"/>
  <c r="G304" i="1"/>
  <c r="G303" i="1"/>
  <c r="G300" i="1"/>
  <c r="G299" i="1"/>
  <c r="G297" i="1"/>
  <c r="G295" i="1"/>
  <c r="G293" i="1"/>
  <c r="G291" i="1"/>
  <c r="G289" i="1"/>
  <c r="G288" i="1"/>
  <c r="G286" i="1"/>
  <c r="G284" i="1"/>
  <c r="G282" i="1"/>
  <c r="G281" i="1"/>
  <c r="G280" i="1"/>
  <c r="G278" i="1"/>
  <c r="G27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3" i="1"/>
  <c r="G242" i="1"/>
  <c r="G241" i="1"/>
  <c r="G240" i="1"/>
  <c r="G239" i="1"/>
  <c r="G238" i="1"/>
  <c r="G233" i="1"/>
  <c r="G232" i="1"/>
  <c r="G231" i="1"/>
  <c r="G230" i="1"/>
  <c r="G229" i="1"/>
  <c r="G227" i="1"/>
  <c r="G226" i="1"/>
  <c r="G225" i="1"/>
  <c r="G224" i="1"/>
  <c r="G223" i="1"/>
  <c r="G222" i="1"/>
  <c r="G219" i="1"/>
  <c r="G218" i="1"/>
  <c r="G217" i="1"/>
  <c r="G214" i="1"/>
  <c r="G213" i="1"/>
  <c r="G210" i="1"/>
  <c r="G207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D140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93" i="1"/>
  <c r="G90" i="1"/>
  <c r="F81" i="1"/>
  <c r="F80" i="1"/>
  <c r="F79" i="1"/>
  <c r="F78" i="1"/>
  <c r="G77" i="1"/>
  <c r="G75" i="1"/>
  <c r="G71" i="1"/>
  <c r="G70" i="1"/>
  <c r="G68" i="1"/>
  <c r="G66" i="1"/>
  <c r="G65" i="1"/>
  <c r="G64" i="1"/>
  <c r="F62" i="1"/>
  <c r="F61" i="1"/>
  <c r="F60" i="1"/>
  <c r="G57" i="1"/>
  <c r="G55" i="1"/>
  <c r="G53" i="1"/>
  <c r="G51" i="1"/>
  <c r="G50" i="1"/>
  <c r="G47" i="1"/>
  <c r="F44" i="1"/>
  <c r="F43" i="1"/>
  <c r="G42" i="1"/>
  <c r="G40" i="1"/>
  <c r="G38" i="1"/>
  <c r="F36" i="1"/>
  <c r="F35" i="1"/>
  <c r="G34" i="1"/>
  <c r="G33" i="1"/>
  <c r="G31" i="1"/>
  <c r="F29" i="1"/>
  <c r="F28" i="1"/>
  <c r="G26" i="1"/>
  <c r="G54" i="1" l="1"/>
  <c r="G58" i="1"/>
  <c r="G69" i="1"/>
  <c r="G72" i="1"/>
  <c r="G84" i="1"/>
  <c r="G86" i="1"/>
  <c r="G88" i="1"/>
  <c r="G92" i="1"/>
  <c r="G96" i="1"/>
  <c r="G98" i="1"/>
  <c r="G100" i="1"/>
  <c r="G102" i="1"/>
  <c r="G52" i="1"/>
  <c r="G56" i="1"/>
  <c r="G67" i="1"/>
  <c r="G76" i="1"/>
  <c r="G85" i="1"/>
  <c r="G87" i="1"/>
  <c r="G89" i="1"/>
  <c r="G91" i="1"/>
  <c r="G95" i="1"/>
  <c r="G97" i="1"/>
  <c r="G99" i="1"/>
  <c r="G101" i="1"/>
  <c r="G105" i="1"/>
  <c r="G107" i="1"/>
  <c r="G123" i="1"/>
  <c r="G125" i="1"/>
  <c r="G127" i="1"/>
  <c r="G129" i="1"/>
  <c r="G131" i="1"/>
  <c r="G133" i="1"/>
  <c r="G136" i="1"/>
  <c r="G331" i="1"/>
  <c r="G106" i="1"/>
  <c r="G108" i="1"/>
  <c r="G124" i="1"/>
  <c r="G126" i="1"/>
  <c r="G128" i="1"/>
  <c r="G130" i="1"/>
  <c r="G132" i="1"/>
  <c r="G135" i="1"/>
  <c r="G140" i="1"/>
  <c r="G138" i="1"/>
  <c r="G279" i="1"/>
  <c r="G283" i="1"/>
  <c r="G285" i="1"/>
  <c r="G287" i="1"/>
  <c r="G292" i="1"/>
  <c r="G294" i="1"/>
  <c r="G296" i="1"/>
  <c r="G298" i="1"/>
  <c r="G334" i="1" l="1"/>
</calcChain>
</file>

<file path=xl/sharedStrings.xml><?xml version="1.0" encoding="utf-8"?>
<sst xmlns="http://schemas.openxmlformats.org/spreadsheetml/2006/main" count="685" uniqueCount="337">
  <si>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</si>
  <si>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</si>
  <si>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</si>
  <si>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</si>
  <si>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</si>
  <si>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</si>
  <si>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</si>
  <si>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</si>
  <si>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</si>
  <si>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</si>
  <si>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</si>
  <si>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</si>
  <si>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</si>
  <si>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</si>
  <si>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</si>
  <si>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</si>
  <si>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</si>
  <si>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</si>
  <si>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</si>
  <si>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3А по ул. Боровая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</si>
  <si>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</si>
  <si>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</si>
  <si>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</si>
  <si>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</si>
  <si>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</si>
  <si>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30.09.2019 год (исполнение договора управления многоквартирным домом от 19.05.2017 г.)</t>
  </si>
  <si>
    <t>Осмотр конструкций</t>
  </si>
  <si>
    <t>Снятие пружин входных дверей</t>
  </si>
  <si>
    <t>м.п.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</si>
  <si>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</si>
  <si>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Влажная протирка подоконников</t>
  </si>
  <si>
    <t>Влажная протирка перил лестниц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</si>
  <si>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</si>
  <si>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</si>
  <si>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</si>
  <si>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</si>
  <si>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</si>
  <si>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01.10. по 31.12.2019 год (исполнение договора управления многоквартирным домом от 01.10.2019 г.)</t>
  </si>
  <si>
    <t>м2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</si>
  <si>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</si>
  <si>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</si>
  <si>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</si>
  <si>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</si>
  <si>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</si>
  <si>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</si>
  <si>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</si>
  <si>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</si>
  <si>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</si>
  <si>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</si>
  <si>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</si>
  <si>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</si>
  <si>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</si>
  <si>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</si>
  <si>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</si>
  <si>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</si>
  <si>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</si>
  <si>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</si>
  <si>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</si>
  <si>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</si>
  <si>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</si>
  <si>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</si>
  <si>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</si>
  <si>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</si>
  <si>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</si>
  <si>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</si>
  <si>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</si>
  <si>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</si>
  <si>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</si>
  <si>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Ремонт дверного полотна</t>
  </si>
  <si>
    <t>шт</t>
  </si>
  <si>
    <t>Ремонт трубопровода системы  ХВС</t>
  </si>
  <si>
    <t>м</t>
  </si>
  <si>
    <t xml:space="preserve">Замена ламп светодиодных </t>
  </si>
  <si>
    <t>Очистка чердачного помещения от снега</t>
  </si>
  <si>
    <t>Очистка козырьков от снега</t>
  </si>
  <si>
    <t>м²</t>
  </si>
  <si>
    <t>Прочистка фильтра ГВС</t>
  </si>
  <si>
    <t>уч</t>
  </si>
  <si>
    <t>Замена датчика движения</t>
  </si>
  <si>
    <t>Закрытие подвальных продухов</t>
  </si>
  <si>
    <t>шт.</t>
  </si>
  <si>
    <t>Ревизия ВРУ</t>
  </si>
  <si>
    <t>Установка датчика движения</t>
  </si>
  <si>
    <t>Утепление фановых труб</t>
  </si>
  <si>
    <t xml:space="preserve">м </t>
  </si>
  <si>
    <t>Замена выключателей</t>
  </si>
  <si>
    <t>Замена светильников на светильники ЛУЧ</t>
  </si>
  <si>
    <t xml:space="preserve">Замена выключателя </t>
  </si>
  <si>
    <t>Ремонт светильника</t>
  </si>
  <si>
    <t>Утепление подвальных продухов</t>
  </si>
  <si>
    <t>Укрепление канализационного лежака</t>
  </si>
  <si>
    <t xml:space="preserve"> 1. Несущие и ненесущие конструкции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</si>
  <si>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</si>
  <si>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</si>
  <si>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</si>
  <si>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</si>
  <si>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</si>
  <si>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</si>
  <si>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</si>
  <si>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 от снега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</si>
  <si>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</si>
  <si>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</si>
  <si>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</si>
  <si>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</si>
  <si>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</si>
  <si>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</si>
  <si>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</si>
  <si>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</si>
  <si>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</si>
  <si>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</si>
  <si>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</si>
  <si>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</si>
  <si>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</si>
  <si>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</si>
  <si>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</si>
  <si>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</si>
  <si>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</si>
  <si>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</si>
  <si>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</si>
  <si>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</si>
  <si>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</si>
  <si>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</si>
  <si>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</si>
  <si>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</si>
  <si>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</si>
  <si>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</si>
  <si>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</si>
  <si>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 xml:space="preserve"> 1000 м2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</si>
  <si>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</si>
  <si>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</si>
  <si>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</si>
  <si>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</si>
  <si>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</si>
  <si>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</si>
  <si>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</si>
  <si>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</si>
  <si>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</si>
  <si>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</si>
  <si>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</si>
  <si>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</si>
  <si>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</si>
  <si>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</si>
  <si>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</si>
  <si>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</si>
  <si>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Обслуживание приборов учета горячей воды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</si>
  <si>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</si>
  <si>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</si>
  <si>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</si>
  <si>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</si>
  <si>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подвальных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</si>
  <si>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</si>
  <si>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</si>
  <si>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</si>
  <si>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</si>
  <si>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</si>
  <si>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</si>
  <si>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</si>
  <si>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</si>
  <si>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</si>
  <si>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</si>
  <si>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</si>
  <si>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</si>
  <si>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</si>
  <si>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</si>
  <si>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</si>
  <si>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</si>
  <si>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</si>
  <si>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</si>
  <si>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</si>
  <si>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</si>
  <si>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</si>
  <si>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</si>
  <si>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</si>
  <si>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</si>
  <si>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</si>
  <si>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</si>
  <si>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</si>
  <si>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</si>
  <si>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</si>
  <si>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</si>
  <si>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м3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</si>
  <si>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</si>
  <si>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</si>
  <si>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</si>
  <si>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</si>
  <si>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</si>
  <si>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</si>
  <si>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</si>
  <si>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</si>
  <si>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</si>
  <si>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</si>
  <si>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</si>
  <si>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</si>
  <si>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</si>
  <si>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</si>
  <si>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</si>
  <si>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</si>
  <si>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</si>
  <si>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 xml:space="preserve">                1.  Работы, выполняемые в отношении всех видов фундаментов:</t>
  </si>
  <si>
    <t xml:space="preserve">                 2.  Работы, выполняемые в зданиях с подвалами</t>
  </si>
  <si>
    <t>Установка навесных замков</t>
  </si>
  <si>
    <t>1 прибор</t>
  </si>
  <si>
    <t xml:space="preserve">                 3.  Работы, выполняемые для надлежащего содержания стен</t>
  </si>
  <si>
    <t xml:space="preserve">                5. Работы, выполняемые в целях надлежащего содержания крыши</t>
  </si>
  <si>
    <t>Осмотр деревянных конструкций крыш</t>
  </si>
  <si>
    <t>100 м2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</si>
  <si>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</si>
  <si>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</si>
  <si>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</si>
  <si>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</si>
  <si>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 xml:space="preserve">                 12.  Работы по ремонту придомового оборудования благоустройства</t>
  </si>
  <si>
    <t xml:space="preserve">Ремонт скамеек </t>
  </si>
  <si>
    <t>досыпка песка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</si>
  <si>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</si>
  <si>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</si>
  <si>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>Осмотр системы в подвальных помещениях,чердачных</t>
  </si>
  <si>
    <t>100 м3 здания</t>
  </si>
  <si>
    <t>Расконсервация системы отопления</t>
  </si>
  <si>
    <t>Осмотр и очистка грязевиков</t>
  </si>
  <si>
    <t xml:space="preserve">                 16.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</si>
  <si>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</si>
  <si>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Замена перегоревшей эл.лампы ЛБ</t>
  </si>
  <si>
    <t>Замена вышедших из строя электроустановочных изделий (выключатели)</t>
  </si>
  <si>
    <t>Замена стенного или потолочного патрона</t>
  </si>
  <si>
    <t xml:space="preserve">            V.  Уборка внутридомовых мест общего пользования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</si>
  <si>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</si>
  <si>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</si>
  <si>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</si>
  <si>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</si>
  <si>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</si>
  <si>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</si>
  <si>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</si>
  <si>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</si>
  <si>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</si>
  <si>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оконных решеток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</si>
  <si>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</si>
  <si>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</si>
  <si>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</si>
  <si>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</si>
  <si>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</si>
  <si>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</si>
  <si>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 xml:space="preserve">            VI.  Уборка придомовой территории</t>
  </si>
  <si>
    <t xml:space="preserve">                 18.  Работы по содержанию придомовой территории в холодный период года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</si>
  <si>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</si>
  <si>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</si>
  <si>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</si>
  <si>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</si>
  <si>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</si>
  <si>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</si>
  <si>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</si>
  <si>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</si>
  <si>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</si>
  <si>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</si>
  <si>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</si>
  <si>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19.  Работы по содержанию придомовой территории в теплый период года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</si>
  <si>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</si>
  <si>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</si>
  <si>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</si>
  <si>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Очистка приямков</t>
  </si>
  <si>
    <t>приямок</t>
  </si>
  <si>
    <t>Погрузка мусора на автотранспорт вручную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</si>
  <si>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</si>
  <si>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</si>
  <si>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</si>
  <si>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3А  по ул. Боровая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</si>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</sst>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"/>
    <numFmt numFmtId="165" formatCode="#,##0.00&quot;р.&quot;"/>
    <numFmt numFmtId="166" formatCode="\$#.00"/>
    <numFmt numFmtId="167" formatCode="#."/>
    <numFmt numFmtId="168" formatCode="%#.00"/>
    <numFmt numFmtId="169" formatCode="#\,##0.00"/>
    <numFmt numFmtId="170" formatCode="#.00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6" fontId="30" fillId="0" borderId="0">
      <protection locked="0"/>
    </xf>
    <xf numFmtId="167" fontId="30" fillId="0" borderId="10">
      <protection locked="0"/>
    </xf>
    <xf numFmtId="166" fontId="31" fillId="0" borderId="0">
      <protection locked="0"/>
    </xf>
    <xf numFmtId="167" fontId="31" fillId="0" borderId="11">
      <protection locked="0"/>
    </xf>
    <xf numFmtId="168" fontId="30" fillId="0" borderId="0">
      <protection locked="0"/>
    </xf>
    <xf numFmtId="169" fontId="30" fillId="0" borderId="0">
      <protection locked="0"/>
    </xf>
    <xf numFmtId="168" fontId="31" fillId="0" borderId="0">
      <protection locked="0"/>
    </xf>
    <xf numFmtId="169" fontId="31" fillId="0" borderId="0">
      <protection locked="0"/>
    </xf>
    <xf numFmtId="170" fontId="30" fillId="0" borderId="0">
      <protection locked="0"/>
    </xf>
    <xf numFmtId="167" fontId="32" fillId="0" borderId="0">
      <protection locked="0"/>
    </xf>
    <xf numFmtId="167" fontId="32" fillId="0" borderId="0">
      <protection locked="0"/>
    </xf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5" fillId="0" borderId="0" applyNumberFormat="0" applyFill="0" applyBorder="0" applyProtection="0">
      <alignment horizontal="left" vertical="top" wrapText="1"/>
    </xf>
    <xf numFmtId="0" fontId="36" fillId="17" borderId="0" applyNumberFormat="0" applyBorder="0" applyProtection="0">
      <alignment horizontal="left" vertical="top" wrapText="1"/>
    </xf>
    <xf numFmtId="0" fontId="36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12" fillId="0" borderId="0"/>
    <xf numFmtId="0" fontId="39" fillId="0" borderId="0" applyNumberFormat="0" applyFill="0" applyBorder="0" applyProtection="0">
      <alignment horizontal="left" vertical="top" wrapText="1"/>
    </xf>
    <xf numFmtId="0" fontId="40" fillId="22" borderId="0" applyNumberFormat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vertical="top" wrapText="1"/>
    </xf>
    <xf numFmtId="0" fontId="44" fillId="23" borderId="0" applyNumberFormat="0" applyBorder="0" applyProtection="0">
      <alignment horizontal="left" vertical="top" wrapText="1"/>
    </xf>
    <xf numFmtId="0" fontId="45" fillId="23" borderId="12" applyNumberFormat="0" applyProtection="0">
      <alignment horizontal="left" vertical="top" wrapText="1"/>
    </xf>
    <xf numFmtId="0" fontId="46" fillId="0" borderId="0">
      <alignment horizontal="left" vertical="top"/>
    </xf>
    <xf numFmtId="0" fontId="46" fillId="0" borderId="0">
      <alignment horizontal="left" vertical="top"/>
    </xf>
    <xf numFmtId="0" fontId="46" fillId="0" borderId="0">
      <alignment horizontal="center" vertical="top"/>
    </xf>
    <xf numFmtId="0" fontId="43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7" borderId="0" applyNumberFormat="0" applyBorder="0" applyAlignment="0" applyProtection="0"/>
    <xf numFmtId="0" fontId="47" fillId="8" borderId="12" applyNumberFormat="0" applyAlignment="0" applyProtection="0"/>
    <xf numFmtId="0" fontId="48" fillId="28" borderId="13" applyNumberFormat="0" applyAlignment="0" applyProtection="0"/>
    <xf numFmtId="0" fontId="49" fillId="28" borderId="12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17" applyNumberFormat="0" applyFill="0" applyAlignment="0" applyProtection="0"/>
    <xf numFmtId="0" fontId="55" fillId="29" borderId="18" applyNumberFormat="0" applyAlignment="0" applyProtection="0"/>
    <xf numFmtId="0" fontId="56" fillId="0" borderId="0" applyNumberFormat="0" applyFill="0" applyBorder="0" applyAlignment="0" applyProtection="0"/>
    <xf numFmtId="0" fontId="57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8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3" fillId="0" borderId="0">
      <alignment horizontal="left" vertical="top" wrapText="1"/>
    </xf>
    <xf numFmtId="0" fontId="60" fillId="4" borderId="0" applyNumberFormat="0" applyBorder="0" applyAlignment="0" applyProtection="0"/>
    <xf numFmtId="0" fontId="61" fillId="0" borderId="0" applyNumberFormat="0" applyFill="0" applyBorder="0" applyAlignment="0" applyProtection="0"/>
    <xf numFmtId="0" fontId="2" fillId="31" borderId="19" applyNumberFormat="0" applyFont="0" applyAlignment="0" applyProtection="0"/>
    <xf numFmtId="0" fontId="62" fillId="0" borderId="20" applyNumberFormat="0" applyFill="0" applyAlignment="0" applyProtection="0"/>
    <xf numFmtId="0" fontId="63" fillId="0" borderId="0"/>
    <xf numFmtId="0" fontId="64" fillId="0" borderId="0" applyNumberFormat="0" applyFill="0" applyBorder="0" applyAlignment="0" applyProtection="0"/>
    <xf numFmtId="43" fontId="65" fillId="0" borderId="0" applyFont="0" applyFill="0" applyBorder="0" applyAlignment="0" applyProtection="0"/>
    <xf numFmtId="0" fontId="66" fillId="5" borderId="0" applyNumberFormat="0" applyBorder="0" applyAlignment="0" applyProtection="0"/>
  </cellStyleXfs>
  <cellXfs count="151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18" fillId="0" borderId="0" xfId="0" applyFont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/>
    </xf>
    <xf numFmtId="49" fontId="19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3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2" fontId="22" fillId="2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24" fillId="0" borderId="0" xfId="1" applyFont="1" applyBorder="1" applyAlignment="1">
      <alignment horizontal="center" vertical="center" wrapText="1"/>
    </xf>
    <xf numFmtId="2" fontId="24" fillId="0" borderId="1" xfId="1" applyNumberFormat="1" applyFont="1" applyFill="1" applyBorder="1" applyAlignment="1">
      <alignment horizontal="center" vertical="center"/>
    </xf>
    <xf numFmtId="0" fontId="25" fillId="0" borderId="0" xfId="1" applyFont="1"/>
    <xf numFmtId="0" fontId="22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top" wrapText="1"/>
    </xf>
    <xf numFmtId="2" fontId="22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3" applyFont="1" applyFill="1" applyBorder="1" applyAlignment="1">
      <alignment vertical="top" wrapText="1"/>
    </xf>
    <xf numFmtId="0" fontId="5" fillId="0" borderId="0" xfId="1" applyFont="1" applyFill="1" applyBorder="1"/>
    <xf numFmtId="0" fontId="24" fillId="0" borderId="0" xfId="1" applyFont="1" applyBorder="1"/>
    <xf numFmtId="0" fontId="26" fillId="0" borderId="1" xfId="3" applyFont="1" applyFill="1" applyBorder="1" applyAlignment="1">
      <alignment vertical="center" wrapText="1"/>
    </xf>
    <xf numFmtId="0" fontId="24" fillId="0" borderId="1" xfId="1" applyFont="1" applyBorder="1" applyAlignment="1">
      <alignment horizontal="center" vertical="center"/>
    </xf>
    <xf numFmtId="2" fontId="24" fillId="0" borderId="1" xfId="3" applyNumberFormat="1" applyFont="1" applyFill="1" applyBorder="1" applyAlignment="1">
      <alignment horizontal="center" vertical="center"/>
    </xf>
    <xf numFmtId="0" fontId="24" fillId="0" borderId="1" xfId="3" applyFont="1" applyFill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/>
    </xf>
    <xf numFmtId="4" fontId="24" fillId="0" borderId="1" xfId="1" applyNumberFormat="1" applyFont="1" applyFill="1" applyBorder="1" applyAlignment="1">
      <alignment horizontal="center" vertical="center" wrapText="1"/>
    </xf>
    <xf numFmtId="0" fontId="27" fillId="0" borderId="0" xfId="1" applyFont="1"/>
    <xf numFmtId="1" fontId="24" fillId="0" borderId="1" xfId="3" applyNumberFormat="1" applyFont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 wrapText="1"/>
    </xf>
    <xf numFmtId="2" fontId="2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165" fontId="28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/>
    </xf>
    <xf numFmtId="2" fontId="23" fillId="0" borderId="0" xfId="1" applyNumberFormat="1" applyFont="1" applyFill="1" applyBorder="1" applyAlignment="1">
      <alignment horizontal="center" vertical="center"/>
    </xf>
    <xf numFmtId="0" fontId="19" fillId="0" borderId="8" xfId="1" applyFont="1" applyBorder="1" applyAlignment="1">
      <alignment vertical="center"/>
    </xf>
    <xf numFmtId="0" fontId="4" fillId="0" borderId="8" xfId="1" applyFont="1" applyBorder="1"/>
    <xf numFmtId="0" fontId="23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8" xfId="1" applyFont="1" applyBorder="1"/>
    <xf numFmtId="0" fontId="6" fillId="0" borderId="8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ill="1"/>
    <xf numFmtId="0" fontId="29" fillId="0" borderId="0" xfId="0" applyFont="1" applyAlignment="1">
      <alignment horizontal="right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9" fontId="19" fillId="0" borderId="2" xfId="1" applyNumberFormat="1" applyFont="1" applyBorder="1" applyAlignment="1">
      <alignment horizontal="left" vertical="center" wrapText="1"/>
    </xf>
    <xf numFmtId="49" fontId="19" fillId="0" borderId="3" xfId="1" applyNumberFormat="1" applyFont="1" applyBorder="1" applyAlignment="1">
      <alignment horizontal="left" vertical="center" wrapText="1"/>
    </xf>
    <xf numFmtId="49" fontId="19" fillId="0" borderId="4" xfId="1" applyNumberFormat="1" applyFont="1" applyBorder="1" applyAlignment="1">
      <alignment horizontal="left" vertical="center" wrapText="1"/>
    </xf>
    <xf numFmtId="0" fontId="29" fillId="0" borderId="0" xfId="1" applyFont="1" applyAlignment="1">
      <alignment horizontal="left" vertical="center" wrapText="1"/>
    </xf>
    <xf numFmtId="0" fontId="29" fillId="0" borderId="0" xfId="1" applyFont="1" applyAlignment="1">
      <alignment horizontal="left" vertical="top" wrapText="1"/>
    </xf>
    <xf numFmtId="0" fontId="23" fillId="0" borderId="9" xfId="1" applyFont="1" applyBorder="1" applyAlignment="1">
      <alignment horizontal="center"/>
    </xf>
    <xf numFmtId="0" fontId="6" fillId="0" borderId="8" xfId="1" applyFont="1" applyBorder="1" applyAlignment="1">
      <alignment horizontal="left" vertical="center"/>
    </xf>
    <xf numFmtId="0" fontId="29" fillId="0" borderId="0" xfId="1" applyFont="1" applyAlignment="1">
      <alignment vertical="center" wrapText="1"/>
    </xf>
    <xf numFmtId="0" fontId="67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5" fontId="69" fillId="0" borderId="0" xfId="80" applyNumberFormat="1" applyFont="1" applyFill="1" applyBorder="1" applyAlignment="1">
      <alignment horizontal="right" vertical="center"/>
    </xf>
    <xf numFmtId="0" fontId="68" fillId="0" borderId="0" xfId="80" applyFont="1" applyFill="1"/>
    <xf numFmtId="0" fontId="15" fillId="0" borderId="8" xfId="80" applyFont="1" applyFill="1" applyBorder="1" applyAlignment="1">
      <alignment horizontal="center" vertical="center"/>
    </xf>
    <xf numFmtId="0" fontId="69" fillId="0" borderId="1" xfId="80" applyFont="1" applyFill="1" applyBorder="1" applyAlignment="1">
      <alignment horizontal="center" vertical="center" wrapText="1"/>
    </xf>
    <xf numFmtId="0" fontId="69" fillId="0" borderId="1" xfId="80" applyFont="1" applyFill="1" applyBorder="1" applyAlignment="1">
      <alignment vertical="center" wrapText="1"/>
    </xf>
    <xf numFmtId="0" fontId="68" fillId="0" borderId="1" xfId="80" applyFont="1" applyFill="1" applyBorder="1" applyAlignment="1">
      <alignment horizontal="center"/>
    </xf>
    <xf numFmtId="14" fontId="28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/>
    <xf numFmtId="0" fontId="70" fillId="0" borderId="1" xfId="80" applyFont="1" applyFill="1" applyBorder="1" applyAlignment="1">
      <alignment horizontal="center"/>
    </xf>
    <xf numFmtId="0" fontId="71" fillId="0" borderId="1" xfId="80" applyFont="1" applyFill="1" applyBorder="1" applyAlignment="1">
      <alignment horizontal="center" wrapText="1"/>
    </xf>
    <xf numFmtId="0" fontId="70" fillId="0" borderId="1" xfId="80" applyFont="1" applyFill="1" applyBorder="1"/>
    <xf numFmtId="4" fontId="70" fillId="0" borderId="1" xfId="80" applyNumberFormat="1" applyFont="1" applyFill="1" applyBorder="1" applyAlignment="1">
      <alignment horizontal="center"/>
    </xf>
    <xf numFmtId="0" fontId="69" fillId="0" borderId="1" xfId="80" applyFont="1" applyFill="1" applyBorder="1" applyAlignment="1">
      <alignment vertical="top" wrapText="1"/>
    </xf>
    <xf numFmtId="0" fontId="69" fillId="0" borderId="1" xfId="80" applyFont="1" applyFill="1" applyBorder="1" applyAlignment="1">
      <alignment horizontal="justify" vertical="center" wrapText="1"/>
    </xf>
    <xf numFmtId="49" fontId="69" fillId="0" borderId="1" xfId="80" applyNumberFormat="1" applyFont="1" applyFill="1" applyBorder="1" applyAlignment="1">
      <alignment horizontal="justify" vertical="center" wrapText="1"/>
    </xf>
    <xf numFmtId="0" fontId="69" fillId="0" borderId="2" xfId="80" applyFont="1" applyFill="1" applyBorder="1" applyAlignment="1">
      <alignment horizontal="left" vertical="center" wrapText="1"/>
    </xf>
    <xf numFmtId="0" fontId="69" fillId="0" borderId="3" xfId="80" applyFont="1" applyFill="1" applyBorder="1" applyAlignment="1">
      <alignment horizontal="left" vertical="center" wrapText="1"/>
    </xf>
    <xf numFmtId="0" fontId="69" fillId="0" borderId="4" xfId="80" applyFont="1" applyFill="1" applyBorder="1" applyAlignment="1">
      <alignment horizontal="left" vertical="center" wrapText="1"/>
    </xf>
    <xf numFmtId="3" fontId="70" fillId="0" borderId="1" xfId="80" applyNumberFormat="1" applyFont="1" applyFill="1" applyBorder="1" applyAlignment="1">
      <alignment horizontal="center"/>
    </xf>
    <xf numFmtId="0" fontId="71" fillId="0" borderId="1" xfId="80" applyFont="1" applyFill="1" applyBorder="1" applyAlignment="1">
      <alignment wrapText="1"/>
    </xf>
    <xf numFmtId="0" fontId="70" fillId="0" borderId="1" xfId="80" applyFont="1" applyFill="1" applyBorder="1" applyAlignment="1">
      <alignment vertical="top"/>
    </xf>
    <xf numFmtId="4" fontId="71" fillId="0" borderId="1" xfId="80" applyNumberFormat="1" applyFont="1" applyFill="1" applyBorder="1" applyAlignment="1">
      <alignment wrapText="1"/>
    </xf>
    <xf numFmtId="4" fontId="71" fillId="0" borderId="1" xfId="80" applyNumberFormat="1" applyFont="1" applyFill="1" applyBorder="1"/>
    <xf numFmtId="4" fontId="70" fillId="0" borderId="1" xfId="80" applyNumberFormat="1" applyFont="1" applyFill="1" applyBorder="1" applyAlignment="1">
      <alignment horizontal="center" vertical="center"/>
    </xf>
    <xf numFmtId="165" fontId="69" fillId="0" borderId="1" xfId="80" applyNumberFormat="1" applyFont="1" applyFill="1" applyBorder="1" applyAlignment="1">
      <alignment horizontal="center" vertical="center" wrapText="1"/>
    </xf>
    <xf numFmtId="0" fontId="70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J10" sqref="J10"/>
    </sheetView>
  </sheetViews>
  <sheetFormatPr defaultRowHeight="15" x14ac:dyDescent="0.25"/>
  <cols>
    <col min="1" max="1" width="4.28515625" style="150" customWidth="1"/>
    <col min="2" max="2" width="62.28515625" style="126" customWidth="1"/>
    <col min="3" max="3" width="10.85546875" style="126" customWidth="1"/>
    <col min="4" max="4" width="18.42578125" style="150" customWidth="1"/>
    <col min="5" max="16384" width="9.140625" style="126"/>
  </cols>
  <sheetData>
    <row r="1" spans="1:4" ht="19.5" x14ac:dyDescent="0.25">
      <c r="A1" s="123" t="s">
        <v>262</v>
      </c>
      <c r="B1" s="123"/>
      <c r="C1" s="123"/>
      <c r="D1" s="123"/>
    </row>
    <row r="2" spans="1:4" x14ac:dyDescent="0.25">
      <c r="A2" s="124" t="s">
        <v>263</v>
      </c>
      <c r="B2" s="124"/>
      <c r="C2" s="124"/>
      <c r="D2" s="124"/>
    </row>
    <row r="3" spans="1:4" x14ac:dyDescent="0.25">
      <c r="A3" s="127" t="s">
        <v>264</v>
      </c>
      <c r="B3" s="127"/>
      <c r="C3" s="127"/>
      <c r="D3" s="127"/>
    </row>
    <row r="4" spans="1:4" ht="25.5" x14ac:dyDescent="0.25">
      <c r="A4" s="128" t="s">
        <v>265</v>
      </c>
      <c r="B4" s="128" t="s">
        <v>266</v>
      </c>
      <c r="C4" s="128" t="s">
        <v>267</v>
      </c>
      <c r="D4" s="128" t="s">
        <v>268</v>
      </c>
    </row>
    <row r="5" spans="1:4" x14ac:dyDescent="0.25">
      <c r="A5" s="129">
        <v>1</v>
      </c>
      <c r="B5" s="129" t="s">
        <v>269</v>
      </c>
      <c r="C5" s="130" t="s">
        <v>270</v>
      </c>
      <c r="D5" s="131" t="s">
        <v>271</v>
      </c>
    </row>
    <row r="6" spans="1:4" x14ac:dyDescent="0.25">
      <c r="A6" s="129">
        <v>2</v>
      </c>
      <c r="B6" s="129" t="s">
        <v>272</v>
      </c>
      <c r="C6" s="132"/>
      <c r="D6" s="133" t="s">
        <v>273</v>
      </c>
    </row>
    <row r="7" spans="1:4" x14ac:dyDescent="0.25">
      <c r="A7" s="129">
        <v>3</v>
      </c>
      <c r="B7" s="129" t="s">
        <v>274</v>
      </c>
      <c r="C7" s="132"/>
      <c r="D7" s="133" t="s">
        <v>275</v>
      </c>
    </row>
    <row r="8" spans="1:4" ht="27.75" customHeight="1" x14ac:dyDescent="0.25">
      <c r="A8" s="134" t="s">
        <v>276</v>
      </c>
      <c r="B8" s="134"/>
      <c r="C8" s="134"/>
      <c r="D8" s="134"/>
    </row>
    <row r="9" spans="1:4" x14ac:dyDescent="0.25">
      <c r="A9" s="135">
        <v>4</v>
      </c>
      <c r="B9" s="129" t="s">
        <v>277</v>
      </c>
      <c r="C9" s="128" t="s">
        <v>278</v>
      </c>
      <c r="D9" s="136">
        <v>0</v>
      </c>
    </row>
    <row r="10" spans="1:4" x14ac:dyDescent="0.25">
      <c r="A10" s="135">
        <v>5</v>
      </c>
      <c r="B10" s="129" t="s">
        <v>279</v>
      </c>
      <c r="C10" s="128" t="s">
        <v>278</v>
      </c>
      <c r="D10" s="136" t="s">
        <v>280</v>
      </c>
    </row>
    <row r="11" spans="1:4" x14ac:dyDescent="0.25">
      <c r="A11" s="135">
        <v>6</v>
      </c>
      <c r="B11" s="129" t="s">
        <v>281</v>
      </c>
      <c r="C11" s="128" t="s">
        <v>278</v>
      </c>
      <c r="D11" s="136">
        <v>638968.48</v>
      </c>
    </row>
    <row r="12" spans="1:4" ht="15.75" customHeight="1" x14ac:dyDescent="0.25">
      <c r="A12" s="135">
        <v>7</v>
      </c>
      <c r="B12" s="137" t="s">
        <v>282</v>
      </c>
      <c r="C12" s="128" t="s">
        <v>278</v>
      </c>
      <c r="D12" s="136">
        <f>D13+D14</f>
        <v>1786487.33</v>
      </c>
    </row>
    <row r="13" spans="1:4" x14ac:dyDescent="0.25">
      <c r="A13" s="135">
        <v>8</v>
      </c>
      <c r="B13" s="138" t="s">
        <v>283</v>
      </c>
      <c r="C13" s="128" t="s">
        <v>278</v>
      </c>
      <c r="D13" s="136">
        <v>1717933.35</v>
      </c>
    </row>
    <row r="14" spans="1:4" x14ac:dyDescent="0.25">
      <c r="A14" s="135">
        <v>9</v>
      </c>
      <c r="B14" s="138" t="s">
        <v>284</v>
      </c>
      <c r="C14" s="128" t="s">
        <v>278</v>
      </c>
      <c r="D14" s="136">
        <v>68553.98</v>
      </c>
    </row>
    <row r="15" spans="1:4" x14ac:dyDescent="0.25">
      <c r="A15" s="135">
        <v>10</v>
      </c>
      <c r="B15" s="138" t="s">
        <v>285</v>
      </c>
      <c r="C15" s="128" t="s">
        <v>278</v>
      </c>
      <c r="D15" s="136" t="s">
        <v>280</v>
      </c>
    </row>
    <row r="16" spans="1:4" x14ac:dyDescent="0.25">
      <c r="A16" s="135">
        <v>11</v>
      </c>
      <c r="B16" s="129" t="s">
        <v>286</v>
      </c>
      <c r="C16" s="128" t="s">
        <v>278</v>
      </c>
      <c r="D16" s="136">
        <v>1814371.5</v>
      </c>
    </row>
    <row r="17" spans="1:4" x14ac:dyDescent="0.25">
      <c r="A17" s="135">
        <v>12</v>
      </c>
      <c r="B17" s="139" t="s">
        <v>287</v>
      </c>
      <c r="C17" s="128" t="s">
        <v>278</v>
      </c>
      <c r="D17" s="136">
        <f>D16</f>
        <v>1814371.5</v>
      </c>
    </row>
    <row r="18" spans="1:4" x14ac:dyDescent="0.25">
      <c r="A18" s="135">
        <v>13</v>
      </c>
      <c r="B18" s="138" t="s">
        <v>288</v>
      </c>
      <c r="C18" s="128" t="s">
        <v>278</v>
      </c>
      <c r="D18" s="136" t="s">
        <v>280</v>
      </c>
    </row>
    <row r="19" spans="1:4" x14ac:dyDescent="0.25">
      <c r="A19" s="135">
        <v>14</v>
      </c>
      <c r="B19" s="138" t="s">
        <v>289</v>
      </c>
      <c r="C19" s="128" t="s">
        <v>278</v>
      </c>
      <c r="D19" s="136" t="s">
        <v>280</v>
      </c>
    </row>
    <row r="20" spans="1:4" x14ac:dyDescent="0.25">
      <c r="A20" s="135">
        <v>15</v>
      </c>
      <c r="B20" s="138" t="s">
        <v>290</v>
      </c>
      <c r="C20" s="128" t="s">
        <v>278</v>
      </c>
      <c r="D20" s="136" t="s">
        <v>280</v>
      </c>
    </row>
    <row r="21" spans="1:4" x14ac:dyDescent="0.25">
      <c r="A21" s="135">
        <v>16</v>
      </c>
      <c r="B21" s="138" t="s">
        <v>291</v>
      </c>
      <c r="C21" s="128" t="s">
        <v>278</v>
      </c>
      <c r="D21" s="136" t="s">
        <v>280</v>
      </c>
    </row>
    <row r="22" spans="1:4" x14ac:dyDescent="0.25">
      <c r="A22" s="135">
        <v>17</v>
      </c>
      <c r="B22" s="129" t="s">
        <v>292</v>
      </c>
      <c r="C22" s="128" t="s">
        <v>278</v>
      </c>
      <c r="D22" s="136">
        <f>D16</f>
        <v>1814371.5</v>
      </c>
    </row>
    <row r="23" spans="1:4" x14ac:dyDescent="0.25">
      <c r="A23" s="135">
        <v>18</v>
      </c>
      <c r="B23" s="129" t="s">
        <v>293</v>
      </c>
      <c r="C23" s="128" t="s">
        <v>278</v>
      </c>
      <c r="D23" s="136" t="s">
        <v>280</v>
      </c>
    </row>
    <row r="24" spans="1:4" x14ac:dyDescent="0.25">
      <c r="A24" s="135">
        <v>19</v>
      </c>
      <c r="B24" s="129" t="s">
        <v>294</v>
      </c>
      <c r="C24" s="128" t="s">
        <v>278</v>
      </c>
      <c r="D24" s="136">
        <v>0</v>
      </c>
    </row>
    <row r="25" spans="1:4" x14ac:dyDescent="0.25">
      <c r="A25" s="135">
        <v>20</v>
      </c>
      <c r="B25" s="129" t="s">
        <v>295</v>
      </c>
      <c r="C25" s="128" t="s">
        <v>278</v>
      </c>
      <c r="D25" s="136">
        <f>D11+D12-D16+D9</f>
        <v>611084.31000000006</v>
      </c>
    </row>
    <row r="26" spans="1:4" ht="27.75" customHeight="1" x14ac:dyDescent="0.25">
      <c r="A26" s="134" t="s">
        <v>296</v>
      </c>
      <c r="B26" s="134"/>
      <c r="C26" s="134"/>
      <c r="D26" s="134"/>
    </row>
    <row r="27" spans="1:4" x14ac:dyDescent="0.25">
      <c r="A27" s="135">
        <v>21</v>
      </c>
      <c r="B27" s="140" t="s">
        <v>297</v>
      </c>
      <c r="C27" s="141"/>
      <c r="D27" s="142"/>
    </row>
    <row r="28" spans="1:4" x14ac:dyDescent="0.25">
      <c r="A28" s="135">
        <v>22</v>
      </c>
      <c r="B28" s="129" t="s">
        <v>298</v>
      </c>
      <c r="C28" s="128" t="s">
        <v>278</v>
      </c>
      <c r="D28" s="136">
        <v>1801728.8439716971</v>
      </c>
    </row>
    <row r="29" spans="1:4" x14ac:dyDescent="0.25">
      <c r="A29" s="135">
        <v>23</v>
      </c>
      <c r="B29" s="129" t="s">
        <v>299</v>
      </c>
      <c r="C29" s="130" t="s">
        <v>300</v>
      </c>
      <c r="D29" s="128" t="s">
        <v>301</v>
      </c>
    </row>
    <row r="30" spans="1:4" x14ac:dyDescent="0.25">
      <c r="A30" s="134" t="s">
        <v>302</v>
      </c>
      <c r="B30" s="134"/>
      <c r="C30" s="134"/>
      <c r="D30" s="134"/>
    </row>
    <row r="31" spans="1:4" x14ac:dyDescent="0.25">
      <c r="A31" s="135">
        <v>24</v>
      </c>
      <c r="B31" s="129" t="s">
        <v>303</v>
      </c>
      <c r="C31" s="128" t="s">
        <v>304</v>
      </c>
      <c r="D31" s="143">
        <v>0</v>
      </c>
    </row>
    <row r="32" spans="1:4" x14ac:dyDescent="0.25">
      <c r="A32" s="135">
        <v>25</v>
      </c>
      <c r="B32" s="129" t="s">
        <v>305</v>
      </c>
      <c r="C32" s="128" t="s">
        <v>304</v>
      </c>
      <c r="D32" s="143">
        <v>0</v>
      </c>
    </row>
    <row r="33" spans="1:4" x14ac:dyDescent="0.25">
      <c r="A33" s="135">
        <v>26</v>
      </c>
      <c r="B33" s="129" t="s">
        <v>306</v>
      </c>
      <c r="C33" s="128" t="s">
        <v>304</v>
      </c>
      <c r="D33" s="143">
        <v>0</v>
      </c>
    </row>
    <row r="34" spans="1:4" x14ac:dyDescent="0.25">
      <c r="A34" s="135">
        <v>27</v>
      </c>
      <c r="B34" s="129" t="s">
        <v>307</v>
      </c>
      <c r="C34" s="128" t="s">
        <v>278</v>
      </c>
      <c r="D34" s="136">
        <v>0</v>
      </c>
    </row>
    <row r="35" spans="1:4" x14ac:dyDescent="0.25">
      <c r="A35" s="134" t="s">
        <v>308</v>
      </c>
      <c r="B35" s="134"/>
      <c r="C35" s="134"/>
      <c r="D35" s="134"/>
    </row>
    <row r="36" spans="1:4" x14ac:dyDescent="0.25">
      <c r="A36" s="135">
        <v>28</v>
      </c>
      <c r="B36" s="129" t="s">
        <v>277</v>
      </c>
      <c r="C36" s="128" t="s">
        <v>278</v>
      </c>
      <c r="D36" s="136">
        <v>-6512.66</v>
      </c>
    </row>
    <row r="37" spans="1:4" x14ac:dyDescent="0.25">
      <c r="A37" s="135">
        <v>29</v>
      </c>
      <c r="B37" s="129" t="s">
        <v>279</v>
      </c>
      <c r="C37" s="128" t="s">
        <v>278</v>
      </c>
      <c r="D37" s="136"/>
    </row>
    <row r="38" spans="1:4" ht="15.75" customHeight="1" x14ac:dyDescent="0.25">
      <c r="A38" s="135">
        <v>30</v>
      </c>
      <c r="B38" s="129" t="s">
        <v>281</v>
      </c>
      <c r="C38" s="128" t="s">
        <v>278</v>
      </c>
      <c r="D38" s="136">
        <v>1624705.07</v>
      </c>
    </row>
    <row r="39" spans="1:4" x14ac:dyDescent="0.25">
      <c r="A39" s="135">
        <v>31</v>
      </c>
      <c r="B39" s="129" t="s">
        <v>293</v>
      </c>
      <c r="C39" s="128" t="s">
        <v>278</v>
      </c>
      <c r="D39" s="136">
        <v>-2759.35</v>
      </c>
    </row>
    <row r="40" spans="1:4" x14ac:dyDescent="0.25">
      <c r="A40" s="135">
        <v>32</v>
      </c>
      <c r="B40" s="129" t="s">
        <v>294</v>
      </c>
      <c r="C40" s="128" t="s">
        <v>278</v>
      </c>
      <c r="D40" s="136"/>
    </row>
    <row r="41" spans="1:4" x14ac:dyDescent="0.25">
      <c r="A41" s="135">
        <v>33</v>
      </c>
      <c r="B41" s="129" t="s">
        <v>295</v>
      </c>
      <c r="C41" s="128" t="s">
        <v>278</v>
      </c>
      <c r="D41" s="136">
        <f>D48+D58+D68+D78+D88</f>
        <v>1794878.96</v>
      </c>
    </row>
    <row r="42" spans="1:4" x14ac:dyDescent="0.25">
      <c r="A42" s="134" t="s">
        <v>309</v>
      </c>
      <c r="B42" s="134"/>
      <c r="C42" s="134"/>
      <c r="D42" s="134"/>
    </row>
    <row r="43" spans="1:4" x14ac:dyDescent="0.25">
      <c r="A43" s="135">
        <v>34</v>
      </c>
      <c r="B43" s="129" t="s">
        <v>310</v>
      </c>
      <c r="C43" s="128" t="s">
        <v>280</v>
      </c>
      <c r="D43" s="144" t="s">
        <v>311</v>
      </c>
    </row>
    <row r="44" spans="1:4" x14ac:dyDescent="0.25">
      <c r="A44" s="135">
        <v>35</v>
      </c>
      <c r="B44" s="129" t="s">
        <v>267</v>
      </c>
      <c r="C44" s="128" t="s">
        <v>280</v>
      </c>
      <c r="D44" s="133" t="s">
        <v>312</v>
      </c>
    </row>
    <row r="45" spans="1:4" x14ac:dyDescent="0.25">
      <c r="A45" s="135">
        <v>36</v>
      </c>
      <c r="B45" s="129" t="s">
        <v>313</v>
      </c>
      <c r="C45" s="128" t="s">
        <v>314</v>
      </c>
      <c r="D45" s="136">
        <v>1316.34</v>
      </c>
    </row>
    <row r="46" spans="1:4" x14ac:dyDescent="0.25">
      <c r="A46" s="135">
        <v>37</v>
      </c>
      <c r="B46" s="129" t="s">
        <v>315</v>
      </c>
      <c r="C46" s="128" t="s">
        <v>278</v>
      </c>
      <c r="D46" s="136">
        <v>3310194.89</v>
      </c>
    </row>
    <row r="47" spans="1:4" x14ac:dyDescent="0.25">
      <c r="A47" s="135">
        <v>38</v>
      </c>
      <c r="B47" s="129" t="s">
        <v>316</v>
      </c>
      <c r="C47" s="128" t="s">
        <v>278</v>
      </c>
      <c r="D47" s="136">
        <v>3192321.12</v>
      </c>
    </row>
    <row r="48" spans="1:4" x14ac:dyDescent="0.25">
      <c r="A48" s="135">
        <v>39</v>
      </c>
      <c r="B48" s="129" t="s">
        <v>317</v>
      </c>
      <c r="C48" s="128" t="s">
        <v>278</v>
      </c>
      <c r="D48" s="136">
        <v>907739.11</v>
      </c>
    </row>
    <row r="49" spans="1:4" x14ac:dyDescent="0.25">
      <c r="A49" s="135">
        <v>40</v>
      </c>
      <c r="B49" s="129" t="s">
        <v>318</v>
      </c>
      <c r="C49" s="128" t="s">
        <v>278</v>
      </c>
      <c r="D49" s="136">
        <v>3200056.6300000004</v>
      </c>
    </row>
    <row r="50" spans="1:4" x14ac:dyDescent="0.25">
      <c r="A50" s="135">
        <v>41</v>
      </c>
      <c r="B50" s="129" t="s">
        <v>319</v>
      </c>
      <c r="C50" s="128" t="s">
        <v>278</v>
      </c>
      <c r="D50" s="136">
        <f>D49-D51</f>
        <v>2292317.5200000005</v>
      </c>
    </row>
    <row r="51" spans="1:4" ht="15" customHeight="1" x14ac:dyDescent="0.25">
      <c r="A51" s="135">
        <v>42</v>
      </c>
      <c r="B51" s="137" t="s">
        <v>320</v>
      </c>
      <c r="C51" s="128" t="s">
        <v>278</v>
      </c>
      <c r="D51" s="136">
        <f>D48</f>
        <v>907739.11</v>
      </c>
    </row>
    <row r="52" spans="1:4" ht="15" customHeight="1" x14ac:dyDescent="0.25">
      <c r="A52" s="135">
        <v>43</v>
      </c>
      <c r="B52" s="137" t="s">
        <v>321</v>
      </c>
      <c r="C52" s="128" t="s">
        <v>278</v>
      </c>
      <c r="D52" s="136"/>
    </row>
    <row r="53" spans="1:4" ht="26.25" x14ac:dyDescent="0.25">
      <c r="A53" s="145">
        <v>44</v>
      </c>
      <c r="B53" s="137" t="s">
        <v>310</v>
      </c>
      <c r="C53" s="128" t="s">
        <v>280</v>
      </c>
      <c r="D53" s="144" t="s">
        <v>322</v>
      </c>
    </row>
    <row r="54" spans="1:4" x14ac:dyDescent="0.25">
      <c r="A54" s="135">
        <v>45</v>
      </c>
      <c r="B54" s="129" t="s">
        <v>267</v>
      </c>
      <c r="C54" s="128" t="s">
        <v>280</v>
      </c>
      <c r="D54" s="133" t="s">
        <v>323</v>
      </c>
    </row>
    <row r="55" spans="1:4" x14ac:dyDescent="0.25">
      <c r="A55" s="135">
        <v>46</v>
      </c>
      <c r="B55" s="129" t="s">
        <v>324</v>
      </c>
      <c r="C55" s="128" t="s">
        <v>314</v>
      </c>
      <c r="D55" s="136">
        <v>6900.648941354716</v>
      </c>
    </row>
    <row r="56" spans="1:4" x14ac:dyDescent="0.25">
      <c r="A56" s="135">
        <v>47</v>
      </c>
      <c r="B56" s="129" t="s">
        <v>325</v>
      </c>
      <c r="C56" s="128" t="s">
        <v>278</v>
      </c>
      <c r="D56" s="136">
        <v>99237.55</v>
      </c>
    </row>
    <row r="57" spans="1:4" x14ac:dyDescent="0.25">
      <c r="A57" s="135">
        <v>48</v>
      </c>
      <c r="B57" s="129" t="s">
        <v>316</v>
      </c>
      <c r="C57" s="128" t="s">
        <v>278</v>
      </c>
      <c r="D57" s="136">
        <v>96403.56</v>
      </c>
    </row>
    <row r="58" spans="1:4" x14ac:dyDescent="0.25">
      <c r="A58" s="135">
        <v>49</v>
      </c>
      <c r="B58" s="129" t="s">
        <v>317</v>
      </c>
      <c r="C58" s="128" t="s">
        <v>278</v>
      </c>
      <c r="D58" s="136">
        <v>40032.01</v>
      </c>
    </row>
    <row r="59" spans="1:4" x14ac:dyDescent="0.25">
      <c r="A59" s="135">
        <v>50</v>
      </c>
      <c r="B59" s="129" t="s">
        <v>318</v>
      </c>
      <c r="C59" s="128" t="s">
        <v>278</v>
      </c>
      <c r="D59" s="136">
        <v>91953.2</v>
      </c>
    </row>
    <row r="60" spans="1:4" x14ac:dyDescent="0.25">
      <c r="A60" s="135">
        <v>51</v>
      </c>
      <c r="B60" s="129" t="s">
        <v>319</v>
      </c>
      <c r="C60" s="128" t="s">
        <v>278</v>
      </c>
      <c r="D60" s="136">
        <f>D59</f>
        <v>91953.2</v>
      </c>
    </row>
    <row r="61" spans="1:4" ht="15" customHeight="1" x14ac:dyDescent="0.25">
      <c r="A61" s="135">
        <v>52</v>
      </c>
      <c r="B61" s="137" t="s">
        <v>320</v>
      </c>
      <c r="C61" s="128" t="s">
        <v>278</v>
      </c>
      <c r="D61" s="136">
        <f>D59-D60</f>
        <v>0</v>
      </c>
    </row>
    <row r="62" spans="1:4" ht="15" customHeight="1" x14ac:dyDescent="0.25">
      <c r="A62" s="135">
        <v>53</v>
      </c>
      <c r="B62" s="137" t="s">
        <v>321</v>
      </c>
      <c r="C62" s="128" t="s">
        <v>278</v>
      </c>
      <c r="D62" s="136">
        <v>0</v>
      </c>
    </row>
    <row r="63" spans="1:4" ht="26.25" x14ac:dyDescent="0.25">
      <c r="A63" s="145">
        <v>54</v>
      </c>
      <c r="B63" s="137" t="s">
        <v>310</v>
      </c>
      <c r="C63" s="128" t="s">
        <v>280</v>
      </c>
      <c r="D63" s="146" t="s">
        <v>326</v>
      </c>
    </row>
    <row r="64" spans="1:4" x14ac:dyDescent="0.25">
      <c r="A64" s="135">
        <v>55</v>
      </c>
      <c r="B64" s="129" t="s">
        <v>267</v>
      </c>
      <c r="C64" s="128" t="s">
        <v>280</v>
      </c>
      <c r="D64" s="136" t="s">
        <v>323</v>
      </c>
    </row>
    <row r="65" spans="1:4" x14ac:dyDescent="0.25">
      <c r="A65" s="135">
        <v>56</v>
      </c>
      <c r="B65" s="129" t="s">
        <v>324</v>
      </c>
      <c r="C65" s="128" t="s">
        <v>314</v>
      </c>
      <c r="D65" s="136">
        <v>4076.581572977354</v>
      </c>
    </row>
    <row r="66" spans="1:4" x14ac:dyDescent="0.25">
      <c r="A66" s="135">
        <v>57</v>
      </c>
      <c r="B66" s="129" t="s">
        <v>325</v>
      </c>
      <c r="C66" s="128" t="s">
        <v>278</v>
      </c>
      <c r="D66" s="136">
        <v>929465.52</v>
      </c>
    </row>
    <row r="67" spans="1:4" x14ac:dyDescent="0.25">
      <c r="A67" s="135">
        <v>58</v>
      </c>
      <c r="B67" s="129" t="s">
        <v>316</v>
      </c>
      <c r="C67" s="128" t="s">
        <v>278</v>
      </c>
      <c r="D67" s="136">
        <v>916938.36</v>
      </c>
    </row>
    <row r="68" spans="1:4" x14ac:dyDescent="0.25">
      <c r="A68" s="135">
        <v>59</v>
      </c>
      <c r="B68" s="129" t="s">
        <v>317</v>
      </c>
      <c r="C68" s="128" t="s">
        <v>278</v>
      </c>
      <c r="D68" s="136">
        <v>423091.64</v>
      </c>
    </row>
    <row r="69" spans="1:4" x14ac:dyDescent="0.25">
      <c r="A69" s="135">
        <v>60</v>
      </c>
      <c r="B69" s="129" t="s">
        <v>318</v>
      </c>
      <c r="C69" s="128" t="s">
        <v>278</v>
      </c>
      <c r="D69" s="136">
        <v>1492323.2400000002</v>
      </c>
    </row>
    <row r="70" spans="1:4" x14ac:dyDescent="0.25">
      <c r="A70" s="135">
        <v>61</v>
      </c>
      <c r="B70" s="129" t="s">
        <v>319</v>
      </c>
      <c r="C70" s="128" t="s">
        <v>278</v>
      </c>
      <c r="D70" s="136">
        <f>D69-D71</f>
        <v>1069231.6000000001</v>
      </c>
    </row>
    <row r="71" spans="1:4" ht="15" customHeight="1" x14ac:dyDescent="0.25">
      <c r="A71" s="135">
        <v>62</v>
      </c>
      <c r="B71" s="137" t="s">
        <v>320</v>
      </c>
      <c r="C71" s="128" t="s">
        <v>278</v>
      </c>
      <c r="D71" s="136">
        <f>D68</f>
        <v>423091.64</v>
      </c>
    </row>
    <row r="72" spans="1:4" ht="15" customHeight="1" x14ac:dyDescent="0.25">
      <c r="A72" s="135">
        <v>63</v>
      </c>
      <c r="B72" s="137" t="s">
        <v>321</v>
      </c>
      <c r="C72" s="128" t="s">
        <v>278</v>
      </c>
      <c r="D72" s="136"/>
    </row>
    <row r="73" spans="1:4" x14ac:dyDescent="0.25">
      <c r="A73" s="135">
        <v>64</v>
      </c>
      <c r="B73" s="129" t="s">
        <v>310</v>
      </c>
      <c r="C73" s="128" t="s">
        <v>280</v>
      </c>
      <c r="D73" s="147" t="s">
        <v>327</v>
      </c>
    </row>
    <row r="74" spans="1:4" x14ac:dyDescent="0.25">
      <c r="A74" s="135">
        <v>65</v>
      </c>
      <c r="B74" s="129" t="s">
        <v>267</v>
      </c>
      <c r="C74" s="128" t="s">
        <v>280</v>
      </c>
      <c r="D74" s="136" t="s">
        <v>323</v>
      </c>
    </row>
    <row r="75" spans="1:4" x14ac:dyDescent="0.25">
      <c r="A75" s="135">
        <v>66</v>
      </c>
      <c r="B75" s="129" t="s">
        <v>324</v>
      </c>
      <c r="C75" s="128" t="s">
        <v>314</v>
      </c>
      <c r="D75" s="136">
        <f>10407.9-12.132795</f>
        <v>10395.767205</v>
      </c>
    </row>
    <row r="76" spans="1:4" x14ac:dyDescent="0.25">
      <c r="A76" s="135">
        <v>67</v>
      </c>
      <c r="B76" s="129" t="s">
        <v>325</v>
      </c>
      <c r="C76" s="128" t="s">
        <v>278</v>
      </c>
      <c r="D76" s="136">
        <v>838704.52</v>
      </c>
    </row>
    <row r="77" spans="1:4" x14ac:dyDescent="0.25">
      <c r="A77" s="135">
        <v>68</v>
      </c>
      <c r="B77" s="129" t="s">
        <v>316</v>
      </c>
      <c r="C77" s="128" t="s">
        <v>278</v>
      </c>
      <c r="D77" s="136">
        <v>828284.22</v>
      </c>
    </row>
    <row r="78" spans="1:4" x14ac:dyDescent="0.25">
      <c r="A78" s="135">
        <v>69</v>
      </c>
      <c r="B78" s="129" t="s">
        <v>317</v>
      </c>
      <c r="C78" s="128" t="s">
        <v>278</v>
      </c>
      <c r="D78" s="136">
        <v>393744.22</v>
      </c>
    </row>
    <row r="79" spans="1:4" x14ac:dyDescent="0.25">
      <c r="A79" s="135">
        <v>70</v>
      </c>
      <c r="B79" s="129" t="s">
        <v>318</v>
      </c>
      <c r="C79" s="128" t="s">
        <v>278</v>
      </c>
      <c r="D79" s="136">
        <f>D76</f>
        <v>838704.52</v>
      </c>
    </row>
    <row r="80" spans="1:4" x14ac:dyDescent="0.25">
      <c r="A80" s="135">
        <v>71</v>
      </c>
      <c r="B80" s="129" t="s">
        <v>319</v>
      </c>
      <c r="C80" s="128" t="s">
        <v>278</v>
      </c>
      <c r="D80" s="136">
        <f>D79</f>
        <v>838704.52</v>
      </c>
    </row>
    <row r="81" spans="1:4" ht="14.25" customHeight="1" x14ac:dyDescent="0.25">
      <c r="A81" s="135">
        <v>72</v>
      </c>
      <c r="B81" s="137" t="s">
        <v>320</v>
      </c>
      <c r="C81" s="128" t="s">
        <v>278</v>
      </c>
      <c r="D81" s="136">
        <v>0</v>
      </c>
    </row>
    <row r="82" spans="1:4" ht="14.25" customHeight="1" x14ac:dyDescent="0.25">
      <c r="A82" s="135">
        <v>73</v>
      </c>
      <c r="B82" s="137" t="s">
        <v>321</v>
      </c>
      <c r="C82" s="128" t="s">
        <v>278</v>
      </c>
      <c r="D82" s="136">
        <v>0</v>
      </c>
    </row>
    <row r="83" spans="1:4" x14ac:dyDescent="0.25">
      <c r="A83" s="135">
        <v>74</v>
      </c>
      <c r="B83" s="129" t="s">
        <v>310</v>
      </c>
      <c r="C83" s="128" t="s">
        <v>280</v>
      </c>
      <c r="D83" s="147" t="s">
        <v>328</v>
      </c>
    </row>
    <row r="84" spans="1:4" x14ac:dyDescent="0.25">
      <c r="A84" s="135">
        <v>75</v>
      </c>
      <c r="B84" s="129" t="s">
        <v>267</v>
      </c>
      <c r="C84" s="128" t="s">
        <v>280</v>
      </c>
      <c r="D84" s="136" t="s">
        <v>329</v>
      </c>
    </row>
    <row r="85" spans="1:4" x14ac:dyDescent="0.25">
      <c r="A85" s="135">
        <v>76</v>
      </c>
      <c r="B85" s="129" t="s">
        <v>324</v>
      </c>
      <c r="C85" s="128" t="s">
        <v>314</v>
      </c>
      <c r="D85" s="148">
        <v>45923.930200000003</v>
      </c>
    </row>
    <row r="86" spans="1:4" x14ac:dyDescent="0.25">
      <c r="A86" s="135">
        <v>77</v>
      </c>
      <c r="B86" s="129" t="s">
        <v>325</v>
      </c>
      <c r="C86" s="128" t="s">
        <v>278</v>
      </c>
      <c r="D86" s="149">
        <v>155742.91</v>
      </c>
    </row>
    <row r="87" spans="1:4" x14ac:dyDescent="0.25">
      <c r="A87" s="135">
        <v>78</v>
      </c>
      <c r="B87" s="129" t="s">
        <v>316</v>
      </c>
      <c r="C87" s="128" t="s">
        <v>278</v>
      </c>
      <c r="D87" s="149">
        <v>125470.93</v>
      </c>
    </row>
    <row r="88" spans="1:4" x14ac:dyDescent="0.25">
      <c r="A88" s="135">
        <v>79</v>
      </c>
      <c r="B88" s="129" t="s">
        <v>317</v>
      </c>
      <c r="C88" s="128" t="s">
        <v>278</v>
      </c>
      <c r="D88" s="149">
        <v>30271.98</v>
      </c>
    </row>
    <row r="89" spans="1:4" x14ac:dyDescent="0.25">
      <c r="A89" s="135">
        <v>80</v>
      </c>
      <c r="B89" s="129" t="s">
        <v>318</v>
      </c>
      <c r="C89" s="128" t="s">
        <v>278</v>
      </c>
      <c r="D89" s="136">
        <f>D86</f>
        <v>155742.91</v>
      </c>
    </row>
    <row r="90" spans="1:4" x14ac:dyDescent="0.25">
      <c r="A90" s="135">
        <v>81</v>
      </c>
      <c r="B90" s="129" t="s">
        <v>319</v>
      </c>
      <c r="C90" s="128" t="s">
        <v>278</v>
      </c>
      <c r="D90" s="136">
        <f>D89</f>
        <v>155742.91</v>
      </c>
    </row>
    <row r="91" spans="1:4" ht="14.25" customHeight="1" x14ac:dyDescent="0.25">
      <c r="A91" s="135">
        <v>82</v>
      </c>
      <c r="B91" s="137" t="s">
        <v>320</v>
      </c>
      <c r="C91" s="128" t="s">
        <v>278</v>
      </c>
      <c r="D91" s="136">
        <f>D89-D90</f>
        <v>0</v>
      </c>
    </row>
    <row r="92" spans="1:4" ht="14.25" customHeight="1" x14ac:dyDescent="0.25">
      <c r="A92" s="135">
        <v>83</v>
      </c>
      <c r="B92" s="137" t="s">
        <v>321</v>
      </c>
      <c r="C92" s="128" t="s">
        <v>278</v>
      </c>
      <c r="D92" s="136">
        <v>0</v>
      </c>
    </row>
    <row r="93" spans="1:4" x14ac:dyDescent="0.25">
      <c r="A93" s="134" t="s">
        <v>330</v>
      </c>
      <c r="B93" s="134"/>
      <c r="C93" s="134"/>
      <c r="D93" s="134"/>
    </row>
    <row r="94" spans="1:4" x14ac:dyDescent="0.25">
      <c r="A94" s="135">
        <v>84</v>
      </c>
      <c r="B94" s="129" t="s">
        <v>303</v>
      </c>
      <c r="C94" s="128" t="s">
        <v>304</v>
      </c>
      <c r="D94" s="136"/>
    </row>
    <row r="95" spans="1:4" x14ac:dyDescent="0.25">
      <c r="A95" s="135">
        <v>85</v>
      </c>
      <c r="B95" s="129" t="s">
        <v>305</v>
      </c>
      <c r="C95" s="128" t="s">
        <v>304</v>
      </c>
      <c r="D95" s="136"/>
    </row>
    <row r="96" spans="1:4" x14ac:dyDescent="0.25">
      <c r="A96" s="135">
        <v>86</v>
      </c>
      <c r="B96" s="129" t="s">
        <v>306</v>
      </c>
      <c r="C96" s="128" t="s">
        <v>331</v>
      </c>
      <c r="D96" s="136"/>
    </row>
    <row r="97" spans="1:4" x14ac:dyDescent="0.25">
      <c r="A97" s="135">
        <v>87</v>
      </c>
      <c r="B97" s="129" t="s">
        <v>307</v>
      </c>
      <c r="C97" s="128" t="s">
        <v>278</v>
      </c>
      <c r="D97" s="136"/>
    </row>
    <row r="98" spans="1:4" x14ac:dyDescent="0.25">
      <c r="A98" s="134" t="s">
        <v>332</v>
      </c>
      <c r="B98" s="134"/>
      <c r="C98" s="134"/>
      <c r="D98" s="134"/>
    </row>
    <row r="99" spans="1:4" x14ac:dyDescent="0.25">
      <c r="A99" s="135">
        <v>88</v>
      </c>
      <c r="B99" s="129" t="s">
        <v>333</v>
      </c>
      <c r="C99" s="128" t="s">
        <v>304</v>
      </c>
      <c r="D99" s="136">
        <v>4</v>
      </c>
    </row>
    <row r="100" spans="1:4" x14ac:dyDescent="0.25">
      <c r="A100" s="135">
        <v>89</v>
      </c>
      <c r="B100" s="129" t="s">
        <v>334</v>
      </c>
      <c r="C100" s="128" t="s">
        <v>304</v>
      </c>
      <c r="D100" s="136">
        <v>0</v>
      </c>
    </row>
    <row r="101" spans="1:4" ht="15" customHeight="1" x14ac:dyDescent="0.25">
      <c r="A101" s="135">
        <v>90</v>
      </c>
      <c r="B101" s="129" t="s">
        <v>335</v>
      </c>
      <c r="C101" s="128" t="s">
        <v>278</v>
      </c>
      <c r="D101" s="136">
        <v>302531.59999999998</v>
      </c>
    </row>
    <row r="102" spans="1:4" x14ac:dyDescent="0.25">
      <c r="A102" s="150" t="s">
        <v>336</v>
      </c>
    </row>
    <row r="103" spans="1:4" x14ac:dyDescent="0.25">
      <c r="D103" s="125" t="s">
        <v>47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0"/>
  <sheetViews>
    <sheetView showZeros="0" topLeftCell="A246" zoomScaleNormal="100" workbookViewId="0">
      <selection activeCell="L110" sqref="L110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00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103" t="s">
        <v>0</v>
      </c>
      <c r="F1" s="103"/>
      <c r="G1" s="103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7"/>
    </row>
    <row r="5" spans="1:7" hidden="1" outlineLevel="1" x14ac:dyDescent="0.2">
      <c r="B5" s="104" t="s">
        <v>3</v>
      </c>
      <c r="C5" s="104"/>
      <c r="D5" s="104"/>
      <c r="E5" s="104"/>
      <c r="F5" s="104"/>
      <c r="G5" s="104"/>
    </row>
    <row r="6" spans="1:7" hidden="1" outlineLevel="1" x14ac:dyDescent="0.2">
      <c r="B6" s="8" t="s">
        <v>4</v>
      </c>
      <c r="C6" s="5"/>
      <c r="D6" s="5"/>
      <c r="E6" s="5"/>
      <c r="F6" s="5"/>
      <c r="G6" s="9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3" customFormat="1" hidden="1" outlineLevel="1" x14ac:dyDescent="0.2">
      <c r="A8" s="10" t="s">
        <v>6</v>
      </c>
      <c r="B8" s="11"/>
      <c r="C8" s="11"/>
      <c r="D8" s="12" t="s">
        <v>7</v>
      </c>
      <c r="E8" s="3"/>
      <c r="F8" s="1"/>
      <c r="G8" s="11"/>
    </row>
    <row r="9" spans="1:7" s="13" customFormat="1" hidden="1" outlineLevel="1" x14ac:dyDescent="0.2">
      <c r="A9" s="10" t="s">
        <v>8</v>
      </c>
      <c r="B9" s="10"/>
      <c r="C9" s="10"/>
      <c r="D9" s="10"/>
      <c r="E9" s="10"/>
      <c r="F9" s="10"/>
      <c r="G9" s="10"/>
    </row>
    <row r="10" spans="1:7" s="13" customFormat="1" ht="10.15" hidden="1" customHeight="1" outlineLevel="1" x14ac:dyDescent="0.2">
      <c r="A10" s="11"/>
      <c r="B10" s="11"/>
      <c r="C10" s="14" t="s">
        <v>9</v>
      </c>
      <c r="D10" s="15"/>
      <c r="E10" s="1"/>
      <c r="F10" s="11"/>
      <c r="G10" s="16"/>
    </row>
    <row r="11" spans="1:7" s="13" customFormat="1" hidden="1" outlineLevel="1" x14ac:dyDescent="0.2">
      <c r="A11" s="102" t="s">
        <v>10</v>
      </c>
      <c r="B11" s="102"/>
      <c r="C11" s="102"/>
      <c r="D11" s="102"/>
      <c r="E11" s="102"/>
      <c r="F11" s="102"/>
      <c r="G11" s="102"/>
    </row>
    <row r="12" spans="1:7" s="13" customFormat="1" ht="12.75" hidden="1" customHeight="1" outlineLevel="1" x14ac:dyDescent="0.2">
      <c r="A12" s="105" t="s">
        <v>11</v>
      </c>
      <c r="B12" s="105"/>
      <c r="C12" s="105"/>
      <c r="D12" s="105"/>
      <c r="E12" s="105"/>
      <c r="F12" s="105"/>
      <c r="G12" s="105"/>
    </row>
    <row r="13" spans="1:7" s="13" customFormat="1" hidden="1" outlineLevel="1" x14ac:dyDescent="0.2">
      <c r="A13" s="102" t="s">
        <v>12</v>
      </c>
      <c r="B13" s="102"/>
      <c r="C13" s="102"/>
      <c r="D13" s="102"/>
      <c r="E13" s="102"/>
      <c r="F13" s="102"/>
      <c r="G13" s="102"/>
    </row>
    <row r="14" spans="1:7" s="13" customFormat="1" hidden="1" outlineLevel="1" x14ac:dyDescent="0.2">
      <c r="A14" s="102" t="s">
        <v>13</v>
      </c>
      <c r="B14" s="102"/>
      <c r="C14" s="102"/>
      <c r="D14" s="102"/>
      <c r="E14" s="102"/>
      <c r="F14" s="102"/>
      <c r="G14" s="102"/>
    </row>
    <row r="15" spans="1:7" s="13" customFormat="1" hidden="1" outlineLevel="1" x14ac:dyDescent="0.2">
      <c r="A15" s="102" t="s">
        <v>14</v>
      </c>
      <c r="B15" s="102"/>
      <c r="C15" s="102"/>
      <c r="D15" s="102"/>
      <c r="E15" s="102"/>
      <c r="F15" s="102"/>
      <c r="G15" s="102"/>
    </row>
    <row r="16" spans="1:7" s="13" customFormat="1" hidden="1" outlineLevel="1" x14ac:dyDescent="0.2">
      <c r="A16" s="109" t="s">
        <v>15</v>
      </c>
      <c r="B16" s="102"/>
      <c r="C16" s="102"/>
      <c r="D16" s="102"/>
      <c r="E16" s="102"/>
      <c r="F16" s="102"/>
      <c r="G16" s="102"/>
    </row>
    <row r="17" spans="1:7" s="13" customFormat="1" hidden="1" outlineLevel="1" x14ac:dyDescent="0.2">
      <c r="A17" s="102" t="s">
        <v>16</v>
      </c>
      <c r="B17" s="102"/>
      <c r="C17" s="102"/>
      <c r="D17" s="102"/>
      <c r="E17" s="102"/>
      <c r="F17" s="102"/>
      <c r="G17" s="102"/>
    </row>
    <row r="18" spans="1:7" s="13" customFormat="1" hidden="1" outlineLevel="1" x14ac:dyDescent="0.2">
      <c r="A18" s="110" t="s">
        <v>17</v>
      </c>
      <c r="B18" s="110"/>
      <c r="C18" s="18"/>
      <c r="D18" s="19"/>
      <c r="E18" s="2"/>
      <c r="F18" s="2"/>
      <c r="G18" s="3"/>
    </row>
    <row r="19" spans="1:7" s="13" customFormat="1" outlineLevel="1" x14ac:dyDescent="0.2">
      <c r="A19" s="17"/>
      <c r="B19" s="17"/>
      <c r="C19" s="18"/>
      <c r="D19" s="19"/>
      <c r="E19" s="2"/>
      <c r="F19" s="2"/>
      <c r="G19" s="101" t="s">
        <v>261</v>
      </c>
    </row>
    <row r="20" spans="1:7" s="20" customFormat="1" ht="27" customHeight="1" x14ac:dyDescent="0.2">
      <c r="A20" s="111" t="s">
        <v>18</v>
      </c>
      <c r="B20" s="111"/>
      <c r="C20" s="111"/>
      <c r="D20" s="111"/>
      <c r="E20" s="111"/>
      <c r="F20" s="111"/>
      <c r="G20" s="111"/>
    </row>
    <row r="21" spans="1:7" s="20" customFormat="1" ht="15" x14ac:dyDescent="0.25">
      <c r="A21" s="21"/>
      <c r="B21" s="112" t="s">
        <v>19</v>
      </c>
      <c r="C21" s="112"/>
      <c r="D21" s="112"/>
      <c r="E21" s="112"/>
      <c r="F21" s="112"/>
      <c r="G21" s="112"/>
    </row>
    <row r="22" spans="1:7" ht="10.5" customHeight="1" collapsed="1" x14ac:dyDescent="0.2">
      <c r="A22" s="22"/>
      <c r="B22" s="22"/>
      <c r="C22" s="22"/>
      <c r="D22" s="22"/>
      <c r="E22" s="22"/>
      <c r="F22" s="23" t="s">
        <v>20</v>
      </c>
      <c r="G22" s="22"/>
    </row>
    <row r="23" spans="1:7" s="18" customFormat="1" ht="42.75" customHeight="1" x14ac:dyDescent="0.2">
      <c r="A23" s="24"/>
      <c r="B23" s="25" t="s">
        <v>21</v>
      </c>
      <c r="C23" s="113" t="s">
        <v>22</v>
      </c>
      <c r="D23" s="113"/>
      <c r="E23" s="26" t="s">
        <v>23</v>
      </c>
      <c r="F23" s="27"/>
      <c r="G23" s="28" t="s">
        <v>24</v>
      </c>
    </row>
    <row r="24" spans="1:7" s="18" customFormat="1" x14ac:dyDescent="0.2">
      <c r="A24" s="24"/>
      <c r="B24" s="114" t="s">
        <v>25</v>
      </c>
      <c r="C24" s="114"/>
      <c r="D24" s="114"/>
      <c r="E24" s="114"/>
      <c r="F24" s="114"/>
      <c r="G24" s="114"/>
    </row>
    <row r="25" spans="1:7" s="18" customFormat="1" x14ac:dyDescent="0.2">
      <c r="A25" s="24"/>
      <c r="B25" s="29" t="s">
        <v>198</v>
      </c>
      <c r="C25" s="29"/>
      <c r="D25" s="29"/>
      <c r="E25" s="29"/>
      <c r="F25" s="30"/>
      <c r="G25" s="29"/>
    </row>
    <row r="26" spans="1:7" s="18" customFormat="1" x14ac:dyDescent="0.2">
      <c r="A26" s="24"/>
      <c r="B26" s="31" t="s">
        <v>26</v>
      </c>
      <c r="C26" s="32">
        <v>1</v>
      </c>
      <c r="D26" s="33">
        <v>1</v>
      </c>
      <c r="E26" s="33" t="s">
        <v>92</v>
      </c>
      <c r="F26" s="34">
        <v>309.18</v>
      </c>
      <c r="G26" s="35">
        <f>F26*C26</f>
        <v>309.18</v>
      </c>
    </row>
    <row r="27" spans="1:7" s="18" customFormat="1" x14ac:dyDescent="0.2">
      <c r="A27" s="24"/>
      <c r="B27" s="29" t="s">
        <v>199</v>
      </c>
      <c r="C27" s="32"/>
      <c r="D27" s="33"/>
      <c r="E27" s="33"/>
      <c r="F27" s="34"/>
      <c r="G27" s="36"/>
    </row>
    <row r="28" spans="1:7" s="18" customFormat="1" x14ac:dyDescent="0.2">
      <c r="A28" s="24"/>
      <c r="B28" s="31" t="s">
        <v>200</v>
      </c>
      <c r="C28" s="32">
        <v>1</v>
      </c>
      <c r="D28" s="32">
        <v>1</v>
      </c>
      <c r="E28" s="33" t="s">
        <v>201</v>
      </c>
      <c r="F28" s="34">
        <f>G28</f>
        <v>191.1</v>
      </c>
      <c r="G28" s="35">
        <v>191.1</v>
      </c>
    </row>
    <row r="29" spans="1:7" s="18" customFormat="1" x14ac:dyDescent="0.2">
      <c r="A29" s="24"/>
      <c r="B29" s="31" t="s">
        <v>79</v>
      </c>
      <c r="C29" s="32">
        <v>1</v>
      </c>
      <c r="D29" s="32">
        <v>2</v>
      </c>
      <c r="E29" s="33" t="s">
        <v>80</v>
      </c>
      <c r="F29" s="34">
        <f>G29/D29</f>
        <v>687.85</v>
      </c>
      <c r="G29" s="35">
        <v>1375.7</v>
      </c>
    </row>
    <row r="30" spans="1:7" s="18" customFormat="1" x14ac:dyDescent="0.2">
      <c r="A30" s="24"/>
      <c r="B30" s="29" t="s">
        <v>202</v>
      </c>
      <c r="C30" s="32"/>
      <c r="D30" s="32"/>
      <c r="E30" s="33"/>
      <c r="F30" s="34"/>
      <c r="G30" s="35"/>
    </row>
    <row r="31" spans="1:7" s="18" customFormat="1" x14ac:dyDescent="0.2">
      <c r="A31" s="24"/>
      <c r="B31" s="31" t="s">
        <v>26</v>
      </c>
      <c r="C31" s="32">
        <v>1</v>
      </c>
      <c r="D31" s="32">
        <v>1</v>
      </c>
      <c r="E31" s="33" t="s">
        <v>96</v>
      </c>
      <c r="F31" s="34">
        <v>3048.5949999999998</v>
      </c>
      <c r="G31" s="35">
        <f>F31</f>
        <v>3048.5949999999998</v>
      </c>
    </row>
    <row r="32" spans="1:7" s="18" customFormat="1" x14ac:dyDescent="0.2">
      <c r="A32" s="24"/>
      <c r="B32" s="29" t="s">
        <v>203</v>
      </c>
      <c r="C32" s="32"/>
      <c r="D32" s="32"/>
      <c r="E32" s="33"/>
      <c r="F32" s="34"/>
      <c r="G32" s="35"/>
    </row>
    <row r="33" spans="1:7" s="18" customFormat="1" x14ac:dyDescent="0.2">
      <c r="A33" s="24"/>
      <c r="B33" s="31" t="s">
        <v>97</v>
      </c>
      <c r="C33" s="32">
        <v>1</v>
      </c>
      <c r="D33" s="32">
        <v>1</v>
      </c>
      <c r="E33" s="33" t="s">
        <v>98</v>
      </c>
      <c r="F33" s="34">
        <v>2312.7350000000001</v>
      </c>
      <c r="G33" s="35">
        <f>F33</f>
        <v>2312.7350000000001</v>
      </c>
    </row>
    <row r="34" spans="1:7" s="18" customFormat="1" x14ac:dyDescent="0.2">
      <c r="A34" s="24"/>
      <c r="B34" s="31" t="s">
        <v>204</v>
      </c>
      <c r="C34" s="32">
        <v>1</v>
      </c>
      <c r="D34" s="32">
        <v>1</v>
      </c>
      <c r="E34" s="33" t="s">
        <v>205</v>
      </c>
      <c r="F34" s="34">
        <v>1541.8050000000001</v>
      </c>
      <c r="G34" s="35">
        <f>F34</f>
        <v>1541.8050000000001</v>
      </c>
    </row>
    <row r="35" spans="1:7" s="18" customFormat="1" x14ac:dyDescent="0.2">
      <c r="A35" s="24"/>
      <c r="B35" s="31" t="s">
        <v>73</v>
      </c>
      <c r="C35" s="32">
        <v>1</v>
      </c>
      <c r="D35" s="32">
        <v>60</v>
      </c>
      <c r="E35" s="33" t="s">
        <v>38</v>
      </c>
      <c r="F35" s="34">
        <f>G35/D35</f>
        <v>130.42973999999998</v>
      </c>
      <c r="G35" s="35">
        <v>7825.7843999999996</v>
      </c>
    </row>
    <row r="36" spans="1:7" s="18" customFormat="1" x14ac:dyDescent="0.2">
      <c r="A36" s="24"/>
      <c r="B36" s="31" t="s">
        <v>74</v>
      </c>
      <c r="C36" s="32">
        <v>1</v>
      </c>
      <c r="D36" s="32">
        <v>144</v>
      </c>
      <c r="E36" s="33" t="s">
        <v>75</v>
      </c>
      <c r="F36" s="34">
        <f>G36/D36</f>
        <v>23.184875000000002</v>
      </c>
      <c r="G36" s="35">
        <v>3338.6220000000003</v>
      </c>
    </row>
    <row r="37" spans="1:7" s="18" customFormat="1" x14ac:dyDescent="0.2">
      <c r="A37" s="24"/>
      <c r="B37" s="37" t="s">
        <v>206</v>
      </c>
      <c r="C37" s="32"/>
      <c r="D37" s="32"/>
      <c r="E37" s="33"/>
      <c r="F37" s="34"/>
      <c r="G37" s="35"/>
    </row>
    <row r="38" spans="1:7" s="18" customFormat="1" x14ac:dyDescent="0.2">
      <c r="A38" s="24"/>
      <c r="B38" s="38" t="s">
        <v>26</v>
      </c>
      <c r="C38" s="32">
        <v>1</v>
      </c>
      <c r="D38" s="32">
        <v>1</v>
      </c>
      <c r="E38" s="33" t="s">
        <v>96</v>
      </c>
      <c r="F38" s="34">
        <v>3048.5949999999998</v>
      </c>
      <c r="G38" s="35">
        <f>F38</f>
        <v>3048.5949999999998</v>
      </c>
    </row>
    <row r="39" spans="1:7" s="18" customFormat="1" x14ac:dyDescent="0.2">
      <c r="A39" s="24"/>
      <c r="B39" s="37" t="s">
        <v>207</v>
      </c>
      <c r="C39" s="32"/>
      <c r="D39" s="32"/>
      <c r="E39" s="33"/>
      <c r="F39" s="34"/>
      <c r="G39" s="35"/>
    </row>
    <row r="40" spans="1:7" s="18" customFormat="1" x14ac:dyDescent="0.2">
      <c r="A40" s="24"/>
      <c r="B40" s="31" t="s">
        <v>108</v>
      </c>
      <c r="C40" s="32">
        <v>1</v>
      </c>
      <c r="D40" s="32">
        <v>1</v>
      </c>
      <c r="E40" s="33" t="s">
        <v>92</v>
      </c>
      <c r="F40" s="34">
        <v>904.22</v>
      </c>
      <c r="G40" s="35">
        <f>F40</f>
        <v>904.22</v>
      </c>
    </row>
    <row r="41" spans="1:7" s="18" customFormat="1" ht="25.5" customHeight="1" x14ac:dyDescent="0.2">
      <c r="A41" s="24"/>
      <c r="B41" s="115" t="s">
        <v>208</v>
      </c>
      <c r="C41" s="116"/>
      <c r="D41" s="116"/>
      <c r="E41" s="117"/>
      <c r="F41" s="34"/>
      <c r="G41" s="35"/>
    </row>
    <row r="42" spans="1:7" s="18" customFormat="1" x14ac:dyDescent="0.2">
      <c r="A42" s="24"/>
      <c r="B42" s="31" t="s">
        <v>209</v>
      </c>
      <c r="C42" s="32">
        <v>1</v>
      </c>
      <c r="D42" s="32">
        <v>1</v>
      </c>
      <c r="E42" s="39" t="s">
        <v>110</v>
      </c>
      <c r="F42" s="34">
        <v>946.12</v>
      </c>
      <c r="G42" s="35">
        <f>F42</f>
        <v>946.12</v>
      </c>
    </row>
    <row r="43" spans="1:7" s="18" customFormat="1" x14ac:dyDescent="0.2">
      <c r="A43" s="24"/>
      <c r="B43" s="31" t="s">
        <v>68</v>
      </c>
      <c r="C43" s="32">
        <v>1</v>
      </c>
      <c r="D43" s="32">
        <v>2</v>
      </c>
      <c r="E43" s="39" t="s">
        <v>69</v>
      </c>
      <c r="F43" s="34">
        <f>G43/D43</f>
        <v>223.12847571976206</v>
      </c>
      <c r="G43" s="35">
        <v>446.25695143952413</v>
      </c>
    </row>
    <row r="44" spans="1:7" s="18" customFormat="1" x14ac:dyDescent="0.2">
      <c r="A44" s="24"/>
      <c r="B44" s="31" t="s">
        <v>27</v>
      </c>
      <c r="C44" s="32">
        <v>1</v>
      </c>
      <c r="D44" s="32">
        <v>8</v>
      </c>
      <c r="E44" s="33" t="s">
        <v>69</v>
      </c>
      <c r="F44" s="34">
        <f>G44/D44</f>
        <v>45.794699999999999</v>
      </c>
      <c r="G44" s="35">
        <v>366.35759999999999</v>
      </c>
    </row>
    <row r="45" spans="1:7" s="18" customFormat="1" x14ac:dyDescent="0.2">
      <c r="A45" s="24"/>
      <c r="B45" s="37" t="s">
        <v>210</v>
      </c>
      <c r="C45" s="32"/>
      <c r="D45" s="32"/>
      <c r="E45" s="33"/>
      <c r="F45" s="34"/>
      <c r="G45" s="35"/>
    </row>
    <row r="46" spans="1:7" s="18" customFormat="1" x14ac:dyDescent="0.2">
      <c r="A46" s="24"/>
      <c r="B46" s="31" t="s">
        <v>211</v>
      </c>
      <c r="C46" s="32">
        <v>1</v>
      </c>
      <c r="D46" s="32">
        <v>1</v>
      </c>
      <c r="E46" s="33" t="s">
        <v>69</v>
      </c>
      <c r="F46" s="34"/>
      <c r="G46" s="35">
        <v>277.38</v>
      </c>
    </row>
    <row r="47" spans="1:7" s="18" customFormat="1" x14ac:dyDescent="0.2">
      <c r="A47" s="24"/>
      <c r="B47" s="31" t="s">
        <v>196</v>
      </c>
      <c r="C47" s="32">
        <v>1</v>
      </c>
      <c r="D47" s="40">
        <v>2.4</v>
      </c>
      <c r="E47" s="33" t="s">
        <v>28</v>
      </c>
      <c r="F47" s="41">
        <v>189.84</v>
      </c>
      <c r="G47" s="35">
        <f>F47*D47</f>
        <v>455.61599999999999</v>
      </c>
    </row>
    <row r="48" spans="1:7" s="18" customFormat="1" x14ac:dyDescent="0.2">
      <c r="A48" s="24"/>
      <c r="B48" s="31" t="s">
        <v>212</v>
      </c>
      <c r="C48" s="32">
        <v>1</v>
      </c>
      <c r="D48" s="40">
        <v>0.2</v>
      </c>
      <c r="E48" s="33" t="s">
        <v>180</v>
      </c>
      <c r="F48" s="34"/>
      <c r="G48" s="35">
        <v>105</v>
      </c>
    </row>
    <row r="49" spans="1:7" s="18" customFormat="1" x14ac:dyDescent="0.2">
      <c r="A49" s="24"/>
      <c r="B49" s="37" t="s">
        <v>213</v>
      </c>
      <c r="C49" s="29"/>
      <c r="D49" s="29"/>
      <c r="E49" s="29"/>
      <c r="F49" s="30"/>
      <c r="G49" s="36"/>
    </row>
    <row r="50" spans="1:7" s="18" customFormat="1" x14ac:dyDescent="0.2">
      <c r="A50" s="24"/>
      <c r="B50" s="31" t="s">
        <v>214</v>
      </c>
      <c r="C50" s="32">
        <v>9</v>
      </c>
      <c r="D50" s="33">
        <v>0.78010000000000002</v>
      </c>
      <c r="E50" s="33" t="s">
        <v>127</v>
      </c>
      <c r="F50" s="34">
        <v>3482.9516666666664</v>
      </c>
      <c r="G50" s="35">
        <f>F50*C50</f>
        <v>31346.564999999999</v>
      </c>
    </row>
    <row r="51" spans="1:7" s="18" customFormat="1" x14ac:dyDescent="0.2">
      <c r="A51" s="24"/>
      <c r="B51" s="31" t="s">
        <v>215</v>
      </c>
      <c r="C51" s="32">
        <v>9</v>
      </c>
      <c r="D51" s="33">
        <v>1.5940000000000001</v>
      </c>
      <c r="E51" s="33" t="s">
        <v>127</v>
      </c>
      <c r="F51" s="34">
        <v>2843.4791666666665</v>
      </c>
      <c r="G51" s="35">
        <f>F51*C51</f>
        <v>25591.3125</v>
      </c>
    </row>
    <row r="52" spans="1:7" s="18" customFormat="1" x14ac:dyDescent="0.2">
      <c r="A52" s="24"/>
      <c r="B52" s="31" t="s">
        <v>143</v>
      </c>
      <c r="C52" s="32">
        <v>9</v>
      </c>
      <c r="D52" s="32">
        <v>4</v>
      </c>
      <c r="E52" s="33" t="s">
        <v>69</v>
      </c>
      <c r="F52" s="34">
        <v>1100</v>
      </c>
      <c r="G52" s="35">
        <f>F52*D52*C52</f>
        <v>39600</v>
      </c>
    </row>
    <row r="53" spans="1:7" s="18" customFormat="1" x14ac:dyDescent="0.2">
      <c r="A53" s="24"/>
      <c r="B53" s="31" t="s">
        <v>131</v>
      </c>
      <c r="C53" s="32">
        <v>1</v>
      </c>
      <c r="D53" s="42">
        <v>31.4</v>
      </c>
      <c r="E53" s="33" t="s">
        <v>132</v>
      </c>
      <c r="F53" s="34">
        <v>14.951449044585988</v>
      </c>
      <c r="G53" s="35">
        <f>F53*D53*100</f>
        <v>46947.55</v>
      </c>
    </row>
    <row r="54" spans="1:7" s="18" customFormat="1" x14ac:dyDescent="0.2">
      <c r="A54" s="24"/>
      <c r="B54" s="31" t="s">
        <v>133</v>
      </c>
      <c r="C54" s="32">
        <v>1</v>
      </c>
      <c r="D54" s="42">
        <v>222.86</v>
      </c>
      <c r="E54" s="33" t="s">
        <v>216</v>
      </c>
      <c r="F54" s="34">
        <v>3.6988858476173379</v>
      </c>
      <c r="G54" s="35">
        <f t="shared" ref="G54:G56" si="0">F54*D54*100</f>
        <v>82433.37</v>
      </c>
    </row>
    <row r="55" spans="1:7" s="18" customFormat="1" x14ac:dyDescent="0.2">
      <c r="A55" s="24"/>
      <c r="B55" s="31" t="s">
        <v>135</v>
      </c>
      <c r="C55" s="32">
        <v>1</v>
      </c>
      <c r="D55" s="42">
        <v>31.4</v>
      </c>
      <c r="E55" s="33" t="s">
        <v>137</v>
      </c>
      <c r="F55" s="34">
        <v>7.9028662420382173E-2</v>
      </c>
      <c r="G55" s="35">
        <f t="shared" si="0"/>
        <v>248.15</v>
      </c>
    </row>
    <row r="56" spans="1:7" s="18" customFormat="1" x14ac:dyDescent="0.2">
      <c r="A56" s="24"/>
      <c r="B56" s="31" t="s">
        <v>217</v>
      </c>
      <c r="C56" s="32">
        <v>1</v>
      </c>
      <c r="D56" s="42">
        <v>31.4</v>
      </c>
      <c r="E56" s="33" t="s">
        <v>137</v>
      </c>
      <c r="F56" s="34">
        <v>6.2831942675159231</v>
      </c>
      <c r="G56" s="35">
        <f t="shared" si="0"/>
        <v>19729.23</v>
      </c>
    </row>
    <row r="57" spans="1:7" s="18" customFormat="1" ht="24" x14ac:dyDescent="0.2">
      <c r="A57" s="24"/>
      <c r="B57" s="43" t="s">
        <v>138</v>
      </c>
      <c r="C57" s="33">
        <v>1</v>
      </c>
      <c r="D57" s="32">
        <v>12</v>
      </c>
      <c r="E57" s="33" t="s">
        <v>139</v>
      </c>
      <c r="F57" s="34">
        <v>224.60083333333333</v>
      </c>
      <c r="G57" s="35">
        <f>F57*D57</f>
        <v>2695.21</v>
      </c>
    </row>
    <row r="58" spans="1:7" s="18" customFormat="1" x14ac:dyDescent="0.2">
      <c r="A58" s="24"/>
      <c r="B58" s="43" t="s">
        <v>218</v>
      </c>
      <c r="C58" s="33">
        <v>1</v>
      </c>
      <c r="D58" s="32">
        <v>8</v>
      </c>
      <c r="E58" s="33" t="s">
        <v>69</v>
      </c>
      <c r="F58" s="34">
        <v>1665.98125</v>
      </c>
      <c r="G58" s="35">
        <f>F58*D58</f>
        <v>13327.85</v>
      </c>
    </row>
    <row r="59" spans="1:7" s="46" customFormat="1" ht="25.5" customHeight="1" x14ac:dyDescent="0.2">
      <c r="A59" s="44"/>
      <c r="B59" s="115" t="s">
        <v>29</v>
      </c>
      <c r="C59" s="116"/>
      <c r="D59" s="116"/>
      <c r="E59" s="117"/>
      <c r="F59" s="34"/>
      <c r="G59" s="45"/>
    </row>
    <row r="60" spans="1:7" s="18" customFormat="1" x14ac:dyDescent="0.2">
      <c r="A60" s="24"/>
      <c r="B60" s="43" t="s">
        <v>70</v>
      </c>
      <c r="C60" s="33">
        <v>1</v>
      </c>
      <c r="D60" s="32">
        <v>9</v>
      </c>
      <c r="E60" s="33" t="s">
        <v>71</v>
      </c>
      <c r="F60" s="34">
        <f>G60/D60</f>
        <v>722.82435614300209</v>
      </c>
      <c r="G60" s="35">
        <v>6505.4192052870185</v>
      </c>
    </row>
    <row r="61" spans="1:7" s="18" customFormat="1" x14ac:dyDescent="0.2">
      <c r="A61" s="24"/>
      <c r="B61" s="43" t="s">
        <v>76</v>
      </c>
      <c r="C61" s="33">
        <v>1</v>
      </c>
      <c r="D61" s="32">
        <v>1</v>
      </c>
      <c r="E61" s="33" t="s">
        <v>69</v>
      </c>
      <c r="F61" s="34">
        <f t="shared" ref="F61:F62" si="1">G61/D61</f>
        <v>189.95759999999999</v>
      </c>
      <c r="G61" s="35">
        <v>189.95759999999999</v>
      </c>
    </row>
    <row r="62" spans="1:7" s="18" customFormat="1" x14ac:dyDescent="0.2">
      <c r="A62" s="24"/>
      <c r="B62" s="43" t="s">
        <v>70</v>
      </c>
      <c r="C62" s="33">
        <v>1</v>
      </c>
      <c r="D62" s="32">
        <v>2</v>
      </c>
      <c r="E62" s="33" t="s">
        <v>77</v>
      </c>
      <c r="F62" s="34">
        <f t="shared" si="1"/>
        <v>2566.491288346936</v>
      </c>
      <c r="G62" s="35">
        <v>5132.982576693872</v>
      </c>
    </row>
    <row r="63" spans="1:7" s="18" customFormat="1" x14ac:dyDescent="0.2">
      <c r="A63" s="24"/>
      <c r="B63" s="37" t="s">
        <v>219</v>
      </c>
      <c r="C63" s="33"/>
      <c r="D63" s="33"/>
      <c r="E63" s="33"/>
      <c r="F63" s="47"/>
      <c r="G63" s="48"/>
    </row>
    <row r="64" spans="1:7" s="18" customFormat="1" ht="24" x14ac:dyDescent="0.2">
      <c r="A64" s="24"/>
      <c r="B64" s="43" t="s">
        <v>220</v>
      </c>
      <c r="C64" s="32">
        <v>2</v>
      </c>
      <c r="D64" s="42">
        <v>1.5940000000000001</v>
      </c>
      <c r="E64" s="49" t="s">
        <v>150</v>
      </c>
      <c r="F64" s="34">
        <v>6195.17</v>
      </c>
      <c r="G64" s="35">
        <f>F64*C64</f>
        <v>12390.34</v>
      </c>
    </row>
    <row r="65" spans="1:7" s="18" customFormat="1" ht="24" x14ac:dyDescent="0.2">
      <c r="A65" s="24"/>
      <c r="B65" s="43" t="s">
        <v>151</v>
      </c>
      <c r="C65" s="32">
        <v>2</v>
      </c>
      <c r="D65" s="42">
        <v>0.4</v>
      </c>
      <c r="E65" s="49" t="s">
        <v>152</v>
      </c>
      <c r="F65" s="34">
        <v>1763.92</v>
      </c>
      <c r="G65" s="35">
        <f>F65*C65</f>
        <v>3527.84</v>
      </c>
    </row>
    <row r="66" spans="1:7" s="18" customFormat="1" x14ac:dyDescent="0.2">
      <c r="A66" s="24"/>
      <c r="B66" s="43" t="s">
        <v>153</v>
      </c>
      <c r="C66" s="33">
        <v>1</v>
      </c>
      <c r="D66" s="32">
        <v>32</v>
      </c>
      <c r="E66" s="49" t="s">
        <v>69</v>
      </c>
      <c r="F66" s="34">
        <v>53.58</v>
      </c>
      <c r="G66" s="35">
        <f>F66*D66</f>
        <v>1714.56</v>
      </c>
    </row>
    <row r="67" spans="1:7" s="18" customFormat="1" hidden="1" x14ac:dyDescent="0.2">
      <c r="A67" s="24"/>
      <c r="B67" s="43" t="s">
        <v>221</v>
      </c>
      <c r="C67" s="33">
        <v>1</v>
      </c>
      <c r="D67" s="42">
        <v>0</v>
      </c>
      <c r="E67" s="49" t="s">
        <v>69</v>
      </c>
      <c r="F67" s="34">
        <v>103.41</v>
      </c>
      <c r="G67" s="35">
        <f t="shared" ref="G67:G77" si="2">F67*D67</f>
        <v>0</v>
      </c>
    </row>
    <row r="68" spans="1:7" s="18" customFormat="1" hidden="1" x14ac:dyDescent="0.2">
      <c r="A68" s="24"/>
      <c r="B68" s="43" t="s">
        <v>156</v>
      </c>
      <c r="C68" s="33">
        <v>1</v>
      </c>
      <c r="D68" s="42">
        <v>0</v>
      </c>
      <c r="E68" s="49" t="s">
        <v>69</v>
      </c>
      <c r="F68" s="34">
        <v>688.77</v>
      </c>
      <c r="G68" s="35">
        <f t="shared" si="2"/>
        <v>0</v>
      </c>
    </row>
    <row r="69" spans="1:7" s="18" customFormat="1" x14ac:dyDescent="0.2">
      <c r="A69" s="24"/>
      <c r="B69" s="43" t="s">
        <v>157</v>
      </c>
      <c r="C69" s="33">
        <v>1</v>
      </c>
      <c r="D69" s="32">
        <v>2</v>
      </c>
      <c r="E69" s="49" t="s">
        <v>69</v>
      </c>
      <c r="F69" s="34">
        <v>60.96</v>
      </c>
      <c r="G69" s="35">
        <f t="shared" si="2"/>
        <v>121.92</v>
      </c>
    </row>
    <row r="70" spans="1:7" s="18" customFormat="1" x14ac:dyDescent="0.2">
      <c r="A70" s="24"/>
      <c r="B70" s="43" t="s">
        <v>159</v>
      </c>
      <c r="C70" s="33">
        <v>1</v>
      </c>
      <c r="D70" s="32">
        <v>40</v>
      </c>
      <c r="E70" s="49" t="s">
        <v>69</v>
      </c>
      <c r="F70" s="34">
        <v>230.99</v>
      </c>
      <c r="G70" s="35">
        <f>F70*D70</f>
        <v>9239.6</v>
      </c>
    </row>
    <row r="71" spans="1:7" s="18" customFormat="1" ht="24" x14ac:dyDescent="0.2">
      <c r="A71" s="24"/>
      <c r="B71" s="43" t="s">
        <v>222</v>
      </c>
      <c r="C71" s="33">
        <v>1</v>
      </c>
      <c r="D71" s="32">
        <v>2</v>
      </c>
      <c r="E71" s="49" t="s">
        <v>69</v>
      </c>
      <c r="F71" s="34">
        <v>125.06</v>
      </c>
      <c r="G71" s="35">
        <f t="shared" si="2"/>
        <v>250.12</v>
      </c>
    </row>
    <row r="72" spans="1:7" s="18" customFormat="1" hidden="1" x14ac:dyDescent="0.2">
      <c r="A72" s="24"/>
      <c r="B72" s="43" t="s">
        <v>223</v>
      </c>
      <c r="C72" s="33">
        <v>1</v>
      </c>
      <c r="D72" s="32">
        <v>0</v>
      </c>
      <c r="E72" s="49" t="s">
        <v>69</v>
      </c>
      <c r="F72" s="34">
        <v>125.29</v>
      </c>
      <c r="G72" s="35">
        <f t="shared" si="2"/>
        <v>0</v>
      </c>
    </row>
    <row r="73" spans="1:7" s="18" customFormat="1" hidden="1" x14ac:dyDescent="0.2">
      <c r="A73" s="24"/>
      <c r="B73" s="43" t="s">
        <v>161</v>
      </c>
      <c r="C73" s="33">
        <v>1</v>
      </c>
      <c r="D73" s="32">
        <v>0</v>
      </c>
      <c r="E73" s="49" t="s">
        <v>84</v>
      </c>
      <c r="F73" s="34"/>
      <c r="G73" s="35"/>
    </row>
    <row r="74" spans="1:7" s="18" customFormat="1" hidden="1" x14ac:dyDescent="0.2">
      <c r="A74" s="24"/>
      <c r="B74" s="43" t="s">
        <v>162</v>
      </c>
      <c r="C74" s="33">
        <v>1</v>
      </c>
      <c r="D74" s="32">
        <v>0</v>
      </c>
      <c r="E74" s="49" t="s">
        <v>69</v>
      </c>
      <c r="F74" s="34"/>
      <c r="G74" s="35"/>
    </row>
    <row r="75" spans="1:7" s="18" customFormat="1" x14ac:dyDescent="0.2">
      <c r="A75" s="24"/>
      <c r="B75" s="43" t="s">
        <v>163</v>
      </c>
      <c r="C75" s="33">
        <v>1</v>
      </c>
      <c r="D75" s="32">
        <v>4</v>
      </c>
      <c r="E75" s="49" t="s">
        <v>69</v>
      </c>
      <c r="F75" s="34">
        <v>350.29</v>
      </c>
      <c r="G75" s="35">
        <f t="shared" si="2"/>
        <v>1401.16</v>
      </c>
    </row>
    <row r="76" spans="1:7" s="18" customFormat="1" x14ac:dyDescent="0.2">
      <c r="A76" s="24"/>
      <c r="B76" s="43" t="s">
        <v>164</v>
      </c>
      <c r="C76" s="33">
        <v>1</v>
      </c>
      <c r="D76" s="32">
        <v>56</v>
      </c>
      <c r="E76" s="49" t="s">
        <v>69</v>
      </c>
      <c r="F76" s="34">
        <v>80</v>
      </c>
      <c r="G76" s="35">
        <f t="shared" si="2"/>
        <v>4480</v>
      </c>
    </row>
    <row r="77" spans="1:7" s="18" customFormat="1" x14ac:dyDescent="0.2">
      <c r="A77" s="24"/>
      <c r="B77" s="43" t="s">
        <v>165</v>
      </c>
      <c r="C77" s="33">
        <v>1</v>
      </c>
      <c r="D77" s="32">
        <v>58</v>
      </c>
      <c r="E77" s="49" t="s">
        <v>69</v>
      </c>
      <c r="F77" s="34">
        <v>35.75</v>
      </c>
      <c r="G77" s="35">
        <f t="shared" si="2"/>
        <v>2073.5</v>
      </c>
    </row>
    <row r="78" spans="1:7" s="18" customFormat="1" x14ac:dyDescent="0.2">
      <c r="A78" s="24"/>
      <c r="B78" s="43" t="s">
        <v>81</v>
      </c>
      <c r="C78" s="33">
        <v>1</v>
      </c>
      <c r="D78" s="32">
        <v>2</v>
      </c>
      <c r="E78" s="49" t="s">
        <v>80</v>
      </c>
      <c r="F78" s="34">
        <f>G78/D78</f>
        <v>394.90499999999997</v>
      </c>
      <c r="G78" s="35">
        <v>789.81</v>
      </c>
    </row>
    <row r="79" spans="1:7" s="18" customFormat="1" x14ac:dyDescent="0.2">
      <c r="A79" s="24"/>
      <c r="B79" s="43" t="s">
        <v>72</v>
      </c>
      <c r="C79" s="33">
        <v>1</v>
      </c>
      <c r="D79" s="32">
        <v>11</v>
      </c>
      <c r="E79" s="49" t="s">
        <v>69</v>
      </c>
      <c r="F79" s="34">
        <f>G79/D79</f>
        <v>291.16549090909086</v>
      </c>
      <c r="G79" s="35">
        <v>3202.8203999999996</v>
      </c>
    </row>
    <row r="80" spans="1:7" s="18" customFormat="1" x14ac:dyDescent="0.2">
      <c r="A80" s="24"/>
      <c r="B80" s="43" t="s">
        <v>78</v>
      </c>
      <c r="C80" s="33">
        <v>1</v>
      </c>
      <c r="D80" s="32">
        <v>1</v>
      </c>
      <c r="E80" s="49" t="s">
        <v>69</v>
      </c>
      <c r="F80" s="34">
        <f>G80/D80</f>
        <v>784.92329999999981</v>
      </c>
      <c r="G80" s="35">
        <v>784.92329999999981</v>
      </c>
    </row>
    <row r="81" spans="1:7" s="18" customFormat="1" x14ac:dyDescent="0.2">
      <c r="A81" s="24"/>
      <c r="B81" s="43" t="s">
        <v>82</v>
      </c>
      <c r="C81" s="33">
        <v>1</v>
      </c>
      <c r="D81" s="32">
        <v>2</v>
      </c>
      <c r="E81" s="49" t="s">
        <v>80</v>
      </c>
      <c r="F81" s="34">
        <f>G81/D81</f>
        <v>738.255</v>
      </c>
      <c r="G81" s="35">
        <v>1476.51</v>
      </c>
    </row>
    <row r="82" spans="1:7" s="18" customFormat="1" hidden="1" x14ac:dyDescent="0.2">
      <c r="A82" s="24"/>
      <c r="B82" s="43"/>
      <c r="C82" s="33"/>
      <c r="D82" s="42"/>
      <c r="E82" s="49"/>
      <c r="F82" s="34"/>
      <c r="G82" s="35"/>
    </row>
    <row r="83" spans="1:7" s="18" customFormat="1" x14ac:dyDescent="0.2">
      <c r="A83" s="24"/>
      <c r="B83" s="50" t="s">
        <v>224</v>
      </c>
      <c r="C83" s="33"/>
      <c r="D83" s="33"/>
      <c r="E83" s="33"/>
      <c r="F83" s="47"/>
      <c r="G83" s="48"/>
    </row>
    <row r="84" spans="1:7" s="18" customFormat="1" ht="24" x14ac:dyDescent="0.2">
      <c r="A84" s="24"/>
      <c r="B84" s="43" t="s">
        <v>225</v>
      </c>
      <c r="C84" s="32">
        <v>165</v>
      </c>
      <c r="D84" s="42">
        <v>497.1</v>
      </c>
      <c r="E84" s="49" t="s">
        <v>38</v>
      </c>
      <c r="F84" s="34">
        <v>2.9</v>
      </c>
      <c r="G84" s="35">
        <f>F84*D84*C84</f>
        <v>237862.34999999998</v>
      </c>
    </row>
    <row r="85" spans="1:7" s="18" customFormat="1" ht="24" x14ac:dyDescent="0.2">
      <c r="A85" s="24"/>
      <c r="B85" s="43" t="s">
        <v>226</v>
      </c>
      <c r="C85" s="32">
        <v>115</v>
      </c>
      <c r="D85" s="42">
        <v>331.4</v>
      </c>
      <c r="E85" s="49" t="s">
        <v>38</v>
      </c>
      <c r="F85" s="34">
        <v>2.2000000000000002</v>
      </c>
      <c r="G85" s="35">
        <f t="shared" ref="G85:G102" si="3">F85*D85*C85</f>
        <v>83844.200000000012</v>
      </c>
    </row>
    <row r="86" spans="1:7" s="18" customFormat="1" ht="14.25" customHeight="1" x14ac:dyDescent="0.2">
      <c r="A86" s="24"/>
      <c r="B86" s="51" t="s">
        <v>227</v>
      </c>
      <c r="C86" s="32">
        <v>18</v>
      </c>
      <c r="D86" s="42">
        <v>497.1</v>
      </c>
      <c r="E86" s="49" t="s">
        <v>38</v>
      </c>
      <c r="F86" s="34">
        <v>7.37</v>
      </c>
      <c r="G86" s="35">
        <f t="shared" si="3"/>
        <v>65945.286000000007</v>
      </c>
    </row>
    <row r="87" spans="1:7" s="18" customFormat="1" ht="14.25" customHeight="1" x14ac:dyDescent="0.2">
      <c r="A87" s="24"/>
      <c r="B87" s="51" t="s">
        <v>228</v>
      </c>
      <c r="C87" s="32">
        <v>18</v>
      </c>
      <c r="D87" s="42">
        <v>331.4</v>
      </c>
      <c r="E87" s="49" t="s">
        <v>38</v>
      </c>
      <c r="F87" s="34">
        <v>5.98</v>
      </c>
      <c r="G87" s="35">
        <f t="shared" si="3"/>
        <v>35671.896000000001</v>
      </c>
    </row>
    <row r="88" spans="1:7" s="18" customFormat="1" x14ac:dyDescent="0.2">
      <c r="A88" s="24"/>
      <c r="B88" s="43" t="s">
        <v>229</v>
      </c>
      <c r="C88" s="32">
        <v>1</v>
      </c>
      <c r="D88" s="42">
        <v>1096</v>
      </c>
      <c r="E88" s="49" t="s">
        <v>38</v>
      </c>
      <c r="F88" s="34">
        <v>5.01</v>
      </c>
      <c r="G88" s="35">
        <f t="shared" si="3"/>
        <v>5490.96</v>
      </c>
    </row>
    <row r="89" spans="1:7" s="18" customFormat="1" x14ac:dyDescent="0.2">
      <c r="A89" s="24"/>
      <c r="B89" s="43" t="s">
        <v>230</v>
      </c>
      <c r="C89" s="32">
        <v>1</v>
      </c>
      <c r="D89" s="42">
        <v>828.5</v>
      </c>
      <c r="E89" s="49" t="s">
        <v>38</v>
      </c>
      <c r="F89" s="34">
        <v>3.41</v>
      </c>
      <c r="G89" s="35">
        <f t="shared" si="3"/>
        <v>2825.1849999999999</v>
      </c>
    </row>
    <row r="90" spans="1:7" s="18" customFormat="1" x14ac:dyDescent="0.2">
      <c r="A90" s="24"/>
      <c r="B90" s="43" t="s">
        <v>231</v>
      </c>
      <c r="C90" s="32">
        <v>1</v>
      </c>
      <c r="D90" s="42">
        <v>10</v>
      </c>
      <c r="E90" s="49" t="s">
        <v>38</v>
      </c>
      <c r="F90" s="34">
        <v>5.64</v>
      </c>
      <c r="G90" s="35">
        <f t="shared" si="3"/>
        <v>56.4</v>
      </c>
    </row>
    <row r="91" spans="1:7" s="18" customFormat="1" x14ac:dyDescent="0.2">
      <c r="A91" s="24"/>
      <c r="B91" s="43" t="s">
        <v>232</v>
      </c>
      <c r="C91" s="32">
        <v>1</v>
      </c>
      <c r="D91" s="42">
        <v>68</v>
      </c>
      <c r="E91" s="49" t="s">
        <v>38</v>
      </c>
      <c r="F91" s="34">
        <v>8.8000000000000007</v>
      </c>
      <c r="G91" s="35">
        <f t="shared" si="3"/>
        <v>598.40000000000009</v>
      </c>
    </row>
    <row r="92" spans="1:7" s="18" customFormat="1" ht="48" hidden="1" x14ac:dyDescent="0.2">
      <c r="A92" s="24"/>
      <c r="B92" s="43" t="s">
        <v>233</v>
      </c>
      <c r="C92" s="32">
        <v>0</v>
      </c>
      <c r="D92" s="42">
        <v>0</v>
      </c>
      <c r="E92" s="49">
        <v>0</v>
      </c>
      <c r="F92" s="34">
        <v>0</v>
      </c>
      <c r="G92" s="35">
        <f t="shared" si="3"/>
        <v>0</v>
      </c>
    </row>
    <row r="93" spans="1:7" s="18" customFormat="1" x14ac:dyDescent="0.2">
      <c r="A93" s="24"/>
      <c r="B93" s="43" t="s">
        <v>30</v>
      </c>
      <c r="C93" s="32">
        <v>1</v>
      </c>
      <c r="D93" s="42">
        <v>11.52</v>
      </c>
      <c r="E93" s="49" t="s">
        <v>38</v>
      </c>
      <c r="F93" s="34">
        <v>7.19</v>
      </c>
      <c r="G93" s="35">
        <f t="shared" si="3"/>
        <v>82.828800000000001</v>
      </c>
    </row>
    <row r="94" spans="1:7" s="18" customFormat="1" hidden="1" x14ac:dyDescent="0.2">
      <c r="A94" s="24"/>
      <c r="B94" s="43" t="s">
        <v>234</v>
      </c>
      <c r="C94" s="32">
        <v>0</v>
      </c>
      <c r="D94" s="42">
        <v>0</v>
      </c>
      <c r="E94" s="49" t="s">
        <v>38</v>
      </c>
      <c r="F94" s="52"/>
      <c r="G94" s="35"/>
    </row>
    <row r="95" spans="1:7" s="18" customFormat="1" x14ac:dyDescent="0.2">
      <c r="A95" s="24"/>
      <c r="B95" s="43" t="s">
        <v>31</v>
      </c>
      <c r="C95" s="32">
        <v>18</v>
      </c>
      <c r="D95" s="42">
        <v>40.799999999999997</v>
      </c>
      <c r="E95" s="49" t="s">
        <v>38</v>
      </c>
      <c r="F95" s="34">
        <v>5.86</v>
      </c>
      <c r="G95" s="35">
        <f t="shared" si="3"/>
        <v>4303.5839999999998</v>
      </c>
    </row>
    <row r="96" spans="1:7" s="11" customFormat="1" hidden="1" x14ac:dyDescent="0.2">
      <c r="A96" s="53"/>
      <c r="B96" s="54" t="s">
        <v>235</v>
      </c>
      <c r="C96" s="55">
        <v>0</v>
      </c>
      <c r="D96" s="35">
        <v>40</v>
      </c>
      <c r="E96" s="56" t="s">
        <v>38</v>
      </c>
      <c r="F96" s="52">
        <v>4.37</v>
      </c>
      <c r="G96" s="35">
        <f t="shared" si="3"/>
        <v>0</v>
      </c>
    </row>
    <row r="97" spans="1:7" s="11" customFormat="1" hidden="1" x14ac:dyDescent="0.2">
      <c r="A97" s="53"/>
      <c r="B97" s="54" t="s">
        <v>236</v>
      </c>
      <c r="C97" s="55">
        <v>0</v>
      </c>
      <c r="D97" s="35">
        <v>8.8000000000000007</v>
      </c>
      <c r="E97" s="56" t="s">
        <v>38</v>
      </c>
      <c r="F97" s="52">
        <v>6.34</v>
      </c>
      <c r="G97" s="35">
        <f t="shared" si="3"/>
        <v>0</v>
      </c>
    </row>
    <row r="98" spans="1:7" s="11" customFormat="1" hidden="1" x14ac:dyDescent="0.2">
      <c r="A98" s="53"/>
      <c r="B98" s="54" t="s">
        <v>237</v>
      </c>
      <c r="C98" s="55">
        <v>0</v>
      </c>
      <c r="D98" s="35">
        <v>96</v>
      </c>
      <c r="E98" s="56" t="s">
        <v>38</v>
      </c>
      <c r="F98" s="52">
        <v>7.45</v>
      </c>
      <c r="G98" s="35">
        <f t="shared" si="3"/>
        <v>0</v>
      </c>
    </row>
    <row r="99" spans="1:7" s="11" customFormat="1" hidden="1" x14ac:dyDescent="0.2">
      <c r="A99" s="53"/>
      <c r="B99" s="54" t="s">
        <v>238</v>
      </c>
      <c r="C99" s="55">
        <v>0</v>
      </c>
      <c r="D99" s="35">
        <v>0</v>
      </c>
      <c r="E99" s="56">
        <v>0</v>
      </c>
      <c r="F99" s="52">
        <v>0</v>
      </c>
      <c r="G99" s="35">
        <f t="shared" si="3"/>
        <v>0</v>
      </c>
    </row>
    <row r="100" spans="1:7" s="11" customFormat="1" hidden="1" x14ac:dyDescent="0.2">
      <c r="A100" s="53"/>
      <c r="B100" s="54" t="s">
        <v>238</v>
      </c>
      <c r="C100" s="55">
        <v>0</v>
      </c>
      <c r="D100" s="35">
        <v>152.32</v>
      </c>
      <c r="E100" s="56" t="s">
        <v>38</v>
      </c>
      <c r="F100" s="52">
        <v>16.02</v>
      </c>
      <c r="G100" s="35">
        <f t="shared" si="3"/>
        <v>0</v>
      </c>
    </row>
    <row r="101" spans="1:7" s="11" customFormat="1" hidden="1" x14ac:dyDescent="0.2">
      <c r="A101" s="53"/>
      <c r="B101" s="54" t="s">
        <v>239</v>
      </c>
      <c r="C101" s="55">
        <v>0</v>
      </c>
      <c r="D101" s="35">
        <v>0</v>
      </c>
      <c r="E101" s="56" t="s">
        <v>69</v>
      </c>
      <c r="F101" s="52">
        <v>0</v>
      </c>
      <c r="G101" s="35">
        <f t="shared" si="3"/>
        <v>0</v>
      </c>
    </row>
    <row r="102" spans="1:7" s="11" customFormat="1" hidden="1" x14ac:dyDescent="0.2">
      <c r="A102" s="53"/>
      <c r="B102" s="54" t="s">
        <v>240</v>
      </c>
      <c r="C102" s="55">
        <v>0</v>
      </c>
      <c r="D102" s="35">
        <v>0</v>
      </c>
      <c r="E102" s="56" t="s">
        <v>84</v>
      </c>
      <c r="F102" s="52">
        <v>0</v>
      </c>
      <c r="G102" s="35">
        <f t="shared" si="3"/>
        <v>0</v>
      </c>
    </row>
    <row r="103" spans="1:7" s="18" customFormat="1" x14ac:dyDescent="0.2">
      <c r="A103" s="24"/>
      <c r="B103" s="29" t="s">
        <v>241</v>
      </c>
      <c r="C103" s="33"/>
      <c r="D103" s="33"/>
      <c r="E103" s="33"/>
      <c r="F103" s="47"/>
      <c r="G103" s="48"/>
    </row>
    <row r="104" spans="1:7" s="18" customFormat="1" x14ac:dyDescent="0.2">
      <c r="A104" s="24"/>
      <c r="B104" s="29" t="s">
        <v>242</v>
      </c>
      <c r="C104" s="33"/>
      <c r="D104" s="33"/>
      <c r="E104" s="33"/>
      <c r="F104" s="47"/>
      <c r="G104" s="48"/>
    </row>
    <row r="105" spans="1:7" s="18" customFormat="1" ht="24" x14ac:dyDescent="0.2">
      <c r="A105" s="24"/>
      <c r="B105" s="43" t="s">
        <v>243</v>
      </c>
      <c r="C105" s="32">
        <v>3</v>
      </c>
      <c r="D105" s="32">
        <v>1</v>
      </c>
      <c r="E105" s="49" t="s">
        <v>69</v>
      </c>
      <c r="F105" s="34">
        <v>32.590000000000003</v>
      </c>
      <c r="G105" s="35">
        <f>F105*D105*C105</f>
        <v>97.77000000000001</v>
      </c>
    </row>
    <row r="106" spans="1:7" s="18" customFormat="1" ht="24" hidden="1" x14ac:dyDescent="0.2">
      <c r="A106" s="24"/>
      <c r="B106" s="43" t="s">
        <v>244</v>
      </c>
      <c r="C106" s="32">
        <v>0</v>
      </c>
      <c r="D106" s="32">
        <v>0</v>
      </c>
      <c r="E106" s="49">
        <v>0</v>
      </c>
      <c r="F106" s="34">
        <v>0</v>
      </c>
      <c r="G106" s="35">
        <f t="shared" ref="G106:G121" si="4">F106*D106*C106</f>
        <v>0</v>
      </c>
    </row>
    <row r="107" spans="1:7" s="18" customFormat="1" x14ac:dyDescent="0.2">
      <c r="A107" s="24"/>
      <c r="B107" s="43" t="s">
        <v>245</v>
      </c>
      <c r="C107" s="32">
        <v>8</v>
      </c>
      <c r="D107" s="32">
        <v>1563.88</v>
      </c>
      <c r="E107" s="49" t="s">
        <v>38</v>
      </c>
      <c r="F107" s="34">
        <v>0.69</v>
      </c>
      <c r="G107" s="35">
        <f t="shared" si="4"/>
        <v>8632.6175999999996</v>
      </c>
    </row>
    <row r="108" spans="1:7" s="18" customFormat="1" ht="14.25" customHeight="1" x14ac:dyDescent="0.2">
      <c r="A108" s="24"/>
      <c r="B108" s="51" t="s">
        <v>246</v>
      </c>
      <c r="C108" s="32">
        <v>6</v>
      </c>
      <c r="D108" s="32">
        <v>781.94</v>
      </c>
      <c r="E108" s="49" t="s">
        <v>38</v>
      </c>
      <c r="F108" s="34">
        <v>2.92</v>
      </c>
      <c r="G108" s="35">
        <f t="shared" si="4"/>
        <v>13699.5888</v>
      </c>
    </row>
    <row r="109" spans="1:7" s="18" customFormat="1" ht="24" x14ac:dyDescent="0.2">
      <c r="A109" s="24"/>
      <c r="B109" s="43" t="s">
        <v>179</v>
      </c>
      <c r="C109" s="32">
        <v>1</v>
      </c>
      <c r="D109" s="42">
        <v>0.25022080000000002</v>
      </c>
      <c r="E109" s="49" t="s">
        <v>180</v>
      </c>
      <c r="F109" s="34">
        <v>260.49</v>
      </c>
      <c r="G109" s="35">
        <f>F109*D109*C109</f>
        <v>65.180016192000011</v>
      </c>
    </row>
    <row r="110" spans="1:7" s="18" customFormat="1" ht="14.25" customHeight="1" x14ac:dyDescent="0.2">
      <c r="A110" s="24"/>
      <c r="B110" s="43" t="s">
        <v>178</v>
      </c>
      <c r="C110" s="32">
        <v>8</v>
      </c>
      <c r="D110" s="42">
        <v>15.638800000000002</v>
      </c>
      <c r="E110" s="49" t="s">
        <v>38</v>
      </c>
      <c r="F110" s="34">
        <v>1.57</v>
      </c>
      <c r="G110" s="35">
        <f t="shared" si="4"/>
        <v>196.42332800000003</v>
      </c>
    </row>
    <row r="111" spans="1:7" s="18" customFormat="1" ht="24" hidden="1" x14ac:dyDescent="0.2">
      <c r="A111" s="24"/>
      <c r="B111" s="43" t="s">
        <v>247</v>
      </c>
      <c r="C111" s="32">
        <v>0</v>
      </c>
      <c r="D111" s="32">
        <v>15.638800000000002</v>
      </c>
      <c r="E111" s="49" t="s">
        <v>38</v>
      </c>
      <c r="F111" s="34">
        <v>24.39</v>
      </c>
      <c r="G111" s="35">
        <f t="shared" si="4"/>
        <v>0</v>
      </c>
    </row>
    <row r="112" spans="1:7" s="18" customFormat="1" x14ac:dyDescent="0.2">
      <c r="A112" s="24"/>
      <c r="B112" s="43" t="s">
        <v>182</v>
      </c>
      <c r="C112" s="32">
        <v>5</v>
      </c>
      <c r="D112" s="42">
        <v>15.638800000000002</v>
      </c>
      <c r="E112" s="49" t="s">
        <v>38</v>
      </c>
      <c r="F112" s="34">
        <v>19.54</v>
      </c>
      <c r="G112" s="35">
        <f t="shared" si="4"/>
        <v>1527.91076</v>
      </c>
    </row>
    <row r="113" spans="1:7" s="18" customFormat="1" x14ac:dyDescent="0.2">
      <c r="A113" s="24"/>
      <c r="B113" s="43" t="s">
        <v>177</v>
      </c>
      <c r="C113" s="32">
        <v>9</v>
      </c>
      <c r="D113" s="32">
        <v>1563.88</v>
      </c>
      <c r="E113" s="49" t="s">
        <v>38</v>
      </c>
      <c r="F113" s="34">
        <v>0.45</v>
      </c>
      <c r="G113" s="35">
        <f t="shared" si="4"/>
        <v>6333.7140000000009</v>
      </c>
    </row>
    <row r="114" spans="1:7" s="18" customFormat="1" ht="24" x14ac:dyDescent="0.2">
      <c r="A114" s="24"/>
      <c r="B114" s="43" t="s">
        <v>248</v>
      </c>
      <c r="C114" s="32">
        <v>5</v>
      </c>
      <c r="D114" s="32">
        <v>781.94</v>
      </c>
      <c r="E114" s="49" t="s">
        <v>38</v>
      </c>
      <c r="F114" s="34">
        <v>2.97</v>
      </c>
      <c r="G114" s="35">
        <f t="shared" si="4"/>
        <v>11611.809000000001</v>
      </c>
    </row>
    <row r="115" spans="1:7" s="18" customFormat="1" x14ac:dyDescent="0.2">
      <c r="A115" s="24"/>
      <c r="B115" s="43" t="s">
        <v>249</v>
      </c>
      <c r="C115" s="32">
        <v>1</v>
      </c>
      <c r="D115" s="32">
        <v>43.199999999999996</v>
      </c>
      <c r="E115" s="49" t="s">
        <v>180</v>
      </c>
      <c r="F115" s="34">
        <v>112.03</v>
      </c>
      <c r="G115" s="35">
        <f t="shared" si="4"/>
        <v>4839.6959999999999</v>
      </c>
    </row>
    <row r="116" spans="1:7" s="18" customFormat="1" x14ac:dyDescent="0.2">
      <c r="A116" s="24"/>
      <c r="B116" s="43" t="s">
        <v>250</v>
      </c>
      <c r="C116" s="32">
        <v>1</v>
      </c>
      <c r="D116" s="32">
        <v>43.199999999999996</v>
      </c>
      <c r="E116" s="49" t="s">
        <v>180</v>
      </c>
      <c r="F116" s="34">
        <v>162.96</v>
      </c>
      <c r="G116" s="35">
        <f t="shared" si="4"/>
        <v>7039.8719999999994</v>
      </c>
    </row>
    <row r="117" spans="1:7" s="18" customFormat="1" x14ac:dyDescent="0.2">
      <c r="A117" s="24"/>
      <c r="B117" s="43" t="s">
        <v>181</v>
      </c>
      <c r="C117" s="32">
        <v>1</v>
      </c>
      <c r="D117" s="32">
        <v>232.8</v>
      </c>
      <c r="E117" s="49" t="s">
        <v>38</v>
      </c>
      <c r="F117" s="34">
        <v>2.94</v>
      </c>
      <c r="G117" s="35">
        <f t="shared" si="4"/>
        <v>684.43200000000002</v>
      </c>
    </row>
    <row r="118" spans="1:7" s="18" customFormat="1" ht="24" hidden="1" x14ac:dyDescent="0.2">
      <c r="A118" s="24"/>
      <c r="B118" s="43" t="s">
        <v>251</v>
      </c>
      <c r="C118" s="32">
        <v>0</v>
      </c>
      <c r="D118" s="32">
        <v>0</v>
      </c>
      <c r="E118" s="49">
        <v>0</v>
      </c>
      <c r="F118" s="34">
        <v>0</v>
      </c>
      <c r="G118" s="35">
        <f t="shared" si="4"/>
        <v>0</v>
      </c>
    </row>
    <row r="119" spans="1:7" s="18" customFormat="1" x14ac:dyDescent="0.2">
      <c r="A119" s="24"/>
      <c r="B119" s="43" t="s">
        <v>186</v>
      </c>
      <c r="C119" s="32">
        <v>77</v>
      </c>
      <c r="D119" s="32">
        <v>8</v>
      </c>
      <c r="E119" s="49" t="s">
        <v>69</v>
      </c>
      <c r="F119" s="34">
        <v>13.81</v>
      </c>
      <c r="G119" s="35">
        <f>F119*D119*C119</f>
        <v>8506.9600000000009</v>
      </c>
    </row>
    <row r="120" spans="1:7" s="18" customFormat="1" hidden="1" x14ac:dyDescent="0.2">
      <c r="A120" s="24"/>
      <c r="B120" s="43" t="s">
        <v>252</v>
      </c>
      <c r="C120" s="32">
        <v>0</v>
      </c>
      <c r="D120" s="32">
        <v>0</v>
      </c>
      <c r="E120" s="49">
        <v>0</v>
      </c>
      <c r="F120" s="34">
        <v>0</v>
      </c>
      <c r="G120" s="35">
        <f t="shared" si="4"/>
        <v>0</v>
      </c>
    </row>
    <row r="121" spans="1:7" s="18" customFormat="1" x14ac:dyDescent="0.2">
      <c r="A121" s="24"/>
      <c r="B121" s="43" t="s">
        <v>253</v>
      </c>
      <c r="C121" s="32">
        <v>12</v>
      </c>
      <c r="D121" s="32">
        <v>233.76</v>
      </c>
      <c r="E121" s="49" t="s">
        <v>38</v>
      </c>
      <c r="F121" s="34">
        <v>3.87</v>
      </c>
      <c r="G121" s="35">
        <f t="shared" si="4"/>
        <v>10855.814399999999</v>
      </c>
    </row>
    <row r="122" spans="1:7" s="18" customFormat="1" x14ac:dyDescent="0.2">
      <c r="A122" s="24"/>
      <c r="B122" s="29" t="s">
        <v>254</v>
      </c>
      <c r="C122" s="32"/>
      <c r="D122" s="32"/>
      <c r="E122" s="49"/>
      <c r="F122" s="34"/>
      <c r="G122" s="35"/>
    </row>
    <row r="123" spans="1:7" s="18" customFormat="1" ht="24" x14ac:dyDescent="0.2">
      <c r="A123" s="24"/>
      <c r="B123" s="43" t="s">
        <v>255</v>
      </c>
      <c r="C123" s="32">
        <v>62</v>
      </c>
      <c r="D123" s="32">
        <v>1563.88</v>
      </c>
      <c r="E123" s="49" t="s">
        <v>38</v>
      </c>
      <c r="F123" s="34">
        <v>0.4</v>
      </c>
      <c r="G123" s="35">
        <f t="shared" ref="G123:G136" si="5">F123*D123*C123</f>
        <v>38784.224000000009</v>
      </c>
    </row>
    <row r="124" spans="1:7" s="18" customFormat="1" x14ac:dyDescent="0.2">
      <c r="A124" s="24"/>
      <c r="B124" s="43" t="s">
        <v>181</v>
      </c>
      <c r="C124" s="32">
        <v>1</v>
      </c>
      <c r="D124" s="32">
        <v>232.8</v>
      </c>
      <c r="E124" s="49" t="s">
        <v>38</v>
      </c>
      <c r="F124" s="34">
        <v>10.29</v>
      </c>
      <c r="G124" s="35">
        <f t="shared" si="5"/>
        <v>2395.5119999999997</v>
      </c>
    </row>
    <row r="125" spans="1:7" s="11" customFormat="1" ht="24" hidden="1" x14ac:dyDescent="0.2">
      <c r="A125" s="53"/>
      <c r="B125" s="54" t="s">
        <v>251</v>
      </c>
      <c r="C125" s="55">
        <v>0</v>
      </c>
      <c r="D125" s="55">
        <v>0</v>
      </c>
      <c r="E125" s="56">
        <v>0</v>
      </c>
      <c r="F125" s="52">
        <v>0</v>
      </c>
      <c r="G125" s="35">
        <f t="shared" si="5"/>
        <v>0</v>
      </c>
    </row>
    <row r="126" spans="1:7" s="18" customFormat="1" x14ac:dyDescent="0.2">
      <c r="A126" s="24"/>
      <c r="B126" s="43" t="s">
        <v>186</v>
      </c>
      <c r="C126" s="32">
        <v>105</v>
      </c>
      <c r="D126" s="32">
        <v>8</v>
      </c>
      <c r="E126" s="49" t="s">
        <v>69</v>
      </c>
      <c r="F126" s="34">
        <v>13.81</v>
      </c>
      <c r="G126" s="35">
        <f t="shared" si="5"/>
        <v>11600.4</v>
      </c>
    </row>
    <row r="127" spans="1:7" s="18" customFormat="1" hidden="1" x14ac:dyDescent="0.2">
      <c r="A127" s="24"/>
      <c r="B127" s="43" t="s">
        <v>256</v>
      </c>
      <c r="C127" s="32">
        <v>0</v>
      </c>
      <c r="D127" s="32">
        <v>0</v>
      </c>
      <c r="E127" s="49">
        <v>0</v>
      </c>
      <c r="F127" s="34">
        <v>0</v>
      </c>
      <c r="G127" s="35">
        <f t="shared" si="5"/>
        <v>0</v>
      </c>
    </row>
    <row r="128" spans="1:7" s="18" customFormat="1" x14ac:dyDescent="0.2">
      <c r="A128" s="24"/>
      <c r="B128" s="43" t="s">
        <v>190</v>
      </c>
      <c r="C128" s="32">
        <v>62</v>
      </c>
      <c r="D128" s="32">
        <v>5485</v>
      </c>
      <c r="E128" s="49" t="s">
        <v>38</v>
      </c>
      <c r="F128" s="34">
        <v>0.37</v>
      </c>
      <c r="G128" s="35">
        <f t="shared" si="5"/>
        <v>125825.90000000001</v>
      </c>
    </row>
    <row r="129" spans="1:7" s="18" customFormat="1" ht="24" x14ac:dyDescent="0.2">
      <c r="A129" s="24"/>
      <c r="B129" s="43" t="s">
        <v>257</v>
      </c>
      <c r="C129" s="32">
        <v>1</v>
      </c>
      <c r="D129" s="32">
        <v>5485</v>
      </c>
      <c r="E129" s="49" t="s">
        <v>38</v>
      </c>
      <c r="F129" s="34">
        <v>5.12</v>
      </c>
      <c r="G129" s="35">
        <f t="shared" si="5"/>
        <v>28083.200000000001</v>
      </c>
    </row>
    <row r="130" spans="1:7" s="18" customFormat="1" x14ac:dyDescent="0.2">
      <c r="A130" s="24"/>
      <c r="B130" s="43" t="s">
        <v>192</v>
      </c>
      <c r="C130" s="32">
        <v>2</v>
      </c>
      <c r="D130" s="32">
        <v>5485</v>
      </c>
      <c r="E130" s="49" t="s">
        <v>38</v>
      </c>
      <c r="F130" s="34">
        <v>0.66</v>
      </c>
      <c r="G130" s="35">
        <f t="shared" si="5"/>
        <v>7240.2000000000007</v>
      </c>
    </row>
    <row r="131" spans="1:7" s="18" customFormat="1" x14ac:dyDescent="0.2">
      <c r="A131" s="24"/>
      <c r="B131" s="43" t="s">
        <v>193</v>
      </c>
      <c r="C131" s="32">
        <v>2</v>
      </c>
      <c r="D131" s="32">
        <v>5485</v>
      </c>
      <c r="E131" s="49" t="s">
        <v>38</v>
      </c>
      <c r="F131" s="34">
        <v>0.45</v>
      </c>
      <c r="G131" s="35">
        <f t="shared" si="5"/>
        <v>4936.5</v>
      </c>
    </row>
    <row r="132" spans="1:7" s="18" customFormat="1" hidden="1" x14ac:dyDescent="0.2">
      <c r="A132" s="24"/>
      <c r="B132" s="43" t="s">
        <v>252</v>
      </c>
      <c r="C132" s="32">
        <v>0</v>
      </c>
      <c r="D132" s="32">
        <v>0</v>
      </c>
      <c r="E132" s="49">
        <v>0</v>
      </c>
      <c r="F132" s="34">
        <v>0</v>
      </c>
      <c r="G132" s="35">
        <f t="shared" si="5"/>
        <v>0</v>
      </c>
    </row>
    <row r="133" spans="1:7" s="18" customFormat="1" x14ac:dyDescent="0.2">
      <c r="A133" s="24"/>
      <c r="B133" s="43" t="s">
        <v>253</v>
      </c>
      <c r="C133" s="32">
        <v>30</v>
      </c>
      <c r="D133" s="32">
        <v>233.76</v>
      </c>
      <c r="E133" s="49" t="s">
        <v>38</v>
      </c>
      <c r="F133" s="34">
        <v>0.99</v>
      </c>
      <c r="G133" s="35">
        <f t="shared" si="5"/>
        <v>6942.6719999999996</v>
      </c>
    </row>
    <row r="134" spans="1:7" s="18" customFormat="1" hidden="1" x14ac:dyDescent="0.2">
      <c r="A134" s="24"/>
      <c r="B134" s="43" t="s">
        <v>258</v>
      </c>
      <c r="C134" s="32">
        <v>5</v>
      </c>
      <c r="D134" s="32">
        <v>0</v>
      </c>
      <c r="E134" s="49" t="s">
        <v>259</v>
      </c>
      <c r="F134" s="34"/>
      <c r="G134" s="35"/>
    </row>
    <row r="135" spans="1:7" s="18" customFormat="1" hidden="1" x14ac:dyDescent="0.2">
      <c r="A135" s="24"/>
      <c r="B135" s="43" t="s">
        <v>260</v>
      </c>
      <c r="C135" s="32">
        <v>10.899999999999999</v>
      </c>
      <c r="D135" s="32">
        <v>13</v>
      </c>
      <c r="E135" s="49" t="s">
        <v>180</v>
      </c>
      <c r="F135" s="34">
        <v>218.11</v>
      </c>
      <c r="G135" s="35">
        <f t="shared" si="5"/>
        <v>30906.186999999998</v>
      </c>
    </row>
    <row r="136" spans="1:7" s="18" customFormat="1" hidden="1" x14ac:dyDescent="0.2">
      <c r="A136" s="24"/>
      <c r="B136" s="43">
        <v>0</v>
      </c>
      <c r="C136" s="32">
        <v>0</v>
      </c>
      <c r="D136" s="32">
        <v>0</v>
      </c>
      <c r="E136" s="49">
        <v>0</v>
      </c>
      <c r="F136" s="34">
        <v>0</v>
      </c>
      <c r="G136" s="35">
        <f t="shared" si="5"/>
        <v>0</v>
      </c>
    </row>
    <row r="137" spans="1:7" s="18" customFormat="1" x14ac:dyDescent="0.2">
      <c r="A137" s="24"/>
      <c r="B137" s="57" t="s">
        <v>32</v>
      </c>
      <c r="C137" s="49"/>
      <c r="D137" s="33"/>
      <c r="E137" s="33"/>
      <c r="F137" s="34"/>
      <c r="G137" s="35"/>
    </row>
    <row r="138" spans="1:7" s="18" customFormat="1" ht="24" x14ac:dyDescent="0.2">
      <c r="A138" s="24"/>
      <c r="B138" s="43" t="s">
        <v>33</v>
      </c>
      <c r="C138" s="49">
        <v>9</v>
      </c>
      <c r="D138" s="33">
        <v>5919.97</v>
      </c>
      <c r="E138" s="49" t="s">
        <v>34</v>
      </c>
      <c r="F138" s="34">
        <v>1.24</v>
      </c>
      <c r="G138" s="35">
        <f>D138*F138*C138</f>
        <v>66066.8652</v>
      </c>
    </row>
    <row r="139" spans="1:7" s="18" customFormat="1" x14ac:dyDescent="0.2">
      <c r="A139" s="24"/>
      <c r="B139" s="57" t="s">
        <v>35</v>
      </c>
      <c r="C139" s="49"/>
      <c r="D139" s="33"/>
      <c r="E139" s="33"/>
      <c r="F139" s="34"/>
      <c r="G139" s="35"/>
    </row>
    <row r="140" spans="1:7" s="18" customFormat="1" ht="24" x14ac:dyDescent="0.2">
      <c r="A140" s="24"/>
      <c r="B140" s="43" t="s">
        <v>36</v>
      </c>
      <c r="C140" s="49">
        <v>9</v>
      </c>
      <c r="D140" s="33">
        <f>D138</f>
        <v>5919.97</v>
      </c>
      <c r="E140" s="49" t="s">
        <v>34</v>
      </c>
      <c r="F140" s="34">
        <v>3.16</v>
      </c>
      <c r="G140" s="35">
        <f>D140*F140*C140</f>
        <v>168363.94680000001</v>
      </c>
    </row>
    <row r="141" spans="1:7" s="18" customFormat="1" x14ac:dyDescent="0.2">
      <c r="A141" s="24"/>
      <c r="B141" s="114" t="s">
        <v>37</v>
      </c>
      <c r="C141" s="114"/>
      <c r="D141" s="114"/>
      <c r="E141" s="114"/>
      <c r="F141" s="114"/>
      <c r="G141" s="114"/>
    </row>
    <row r="142" spans="1:7" s="2" customFormat="1" ht="12" x14ac:dyDescent="0.2">
      <c r="A142" s="24"/>
      <c r="B142" s="57" t="s">
        <v>91</v>
      </c>
      <c r="C142" s="49"/>
      <c r="D142" s="49"/>
      <c r="E142" s="49"/>
      <c r="F142" s="49"/>
      <c r="G142" s="56"/>
    </row>
    <row r="143" spans="1:7" s="2" customFormat="1" ht="12" x14ac:dyDescent="0.2">
      <c r="A143" s="24"/>
      <c r="B143" s="58" t="s">
        <v>26</v>
      </c>
      <c r="C143" s="49">
        <v>1</v>
      </c>
      <c r="D143" s="59">
        <v>0.31</v>
      </c>
      <c r="E143" s="60" t="s">
        <v>92</v>
      </c>
      <c r="F143" s="61">
        <v>2064.41</v>
      </c>
      <c r="G143" s="62">
        <f>ROUND(C143*D143*F143,2)</f>
        <v>639.97</v>
      </c>
    </row>
    <row r="144" spans="1:7" s="2" customFormat="1" ht="12" hidden="1" x14ac:dyDescent="0.2">
      <c r="A144" s="24"/>
      <c r="B144" s="58">
        <v>0</v>
      </c>
      <c r="C144" s="49"/>
      <c r="D144" s="59"/>
      <c r="E144" s="60" t="s">
        <v>38</v>
      </c>
      <c r="F144" s="61">
        <v>0</v>
      </c>
      <c r="G144" s="62">
        <f t="shared" ref="G144:G193" si="6">ROUND(C144*D144*F144,2)</f>
        <v>0</v>
      </c>
    </row>
    <row r="145" spans="1:7" s="2" customFormat="1" ht="12" x14ac:dyDescent="0.2">
      <c r="A145" s="24"/>
      <c r="B145" s="58" t="s">
        <v>93</v>
      </c>
      <c r="C145" s="49">
        <v>1</v>
      </c>
      <c r="D145" s="59">
        <v>1594</v>
      </c>
      <c r="E145" s="60" t="s">
        <v>38</v>
      </c>
      <c r="F145" s="61">
        <v>0.74</v>
      </c>
      <c r="G145" s="62">
        <f t="shared" si="6"/>
        <v>1179.56</v>
      </c>
    </row>
    <row r="146" spans="1:7" s="2" customFormat="1" ht="12" hidden="1" x14ac:dyDescent="0.2">
      <c r="A146" s="24"/>
      <c r="B146" s="58" t="s">
        <v>94</v>
      </c>
      <c r="C146" s="49">
        <v>1</v>
      </c>
      <c r="D146" s="59">
        <v>0</v>
      </c>
      <c r="E146" s="60" t="s">
        <v>69</v>
      </c>
      <c r="F146" s="61">
        <v>59.14</v>
      </c>
      <c r="G146" s="62">
        <f t="shared" si="6"/>
        <v>0</v>
      </c>
    </row>
    <row r="147" spans="1:7" s="2" customFormat="1" ht="12" x14ac:dyDescent="0.2">
      <c r="A147" s="24"/>
      <c r="B147" s="58" t="s">
        <v>95</v>
      </c>
      <c r="C147" s="49">
        <v>1</v>
      </c>
      <c r="D147" s="59">
        <v>2</v>
      </c>
      <c r="E147" s="60" t="s">
        <v>69</v>
      </c>
      <c r="F147" s="61">
        <v>59.14</v>
      </c>
      <c r="G147" s="62">
        <f t="shared" si="6"/>
        <v>118.28</v>
      </c>
    </row>
    <row r="148" spans="1:7" s="2" customFormat="1" ht="12" hidden="1" x14ac:dyDescent="0.2">
      <c r="A148" s="24"/>
      <c r="B148" s="58"/>
      <c r="C148" s="49"/>
      <c r="D148" s="59"/>
      <c r="E148" s="60" t="s">
        <v>69</v>
      </c>
      <c r="F148" s="61"/>
      <c r="G148" s="62">
        <f t="shared" si="6"/>
        <v>0</v>
      </c>
    </row>
    <row r="149" spans="1:7" s="2" customFormat="1" ht="12" hidden="1" x14ac:dyDescent="0.2">
      <c r="A149" s="24"/>
      <c r="B149" s="58"/>
      <c r="C149" s="49"/>
      <c r="D149" s="59"/>
      <c r="E149" s="60">
        <v>0</v>
      </c>
      <c r="F149" s="61"/>
      <c r="G149" s="62">
        <f t="shared" si="6"/>
        <v>0</v>
      </c>
    </row>
    <row r="150" spans="1:7" s="2" customFormat="1" ht="12" hidden="1" x14ac:dyDescent="0.2">
      <c r="A150" s="24"/>
      <c r="B150" s="58"/>
      <c r="C150" s="49"/>
      <c r="D150" s="59"/>
      <c r="E150" s="60">
        <v>0</v>
      </c>
      <c r="F150" s="61"/>
      <c r="G150" s="62">
        <f t="shared" si="6"/>
        <v>0</v>
      </c>
    </row>
    <row r="151" spans="1:7" s="2" customFormat="1" ht="12" hidden="1" x14ac:dyDescent="0.2">
      <c r="A151" s="24"/>
      <c r="B151" s="58"/>
      <c r="C151" s="49"/>
      <c r="D151" s="59"/>
      <c r="E151" s="60">
        <v>0</v>
      </c>
      <c r="F151" s="61"/>
      <c r="G151" s="62">
        <f t="shared" si="6"/>
        <v>0</v>
      </c>
    </row>
    <row r="152" spans="1:7" s="2" customFormat="1" ht="12" hidden="1" x14ac:dyDescent="0.2">
      <c r="A152" s="24"/>
      <c r="B152" s="58"/>
      <c r="C152" s="49"/>
      <c r="D152" s="59"/>
      <c r="E152" s="60" t="s">
        <v>38</v>
      </c>
      <c r="F152" s="61">
        <v>0</v>
      </c>
      <c r="G152" s="62">
        <f t="shared" si="6"/>
        <v>0</v>
      </c>
    </row>
    <row r="153" spans="1:7" s="2" customFormat="1" ht="12" x14ac:dyDescent="0.2">
      <c r="A153" s="24"/>
      <c r="B153" s="58" t="s">
        <v>26</v>
      </c>
      <c r="C153" s="49">
        <v>1</v>
      </c>
      <c r="D153" s="59">
        <v>21.842799999999997</v>
      </c>
      <c r="E153" s="60" t="s">
        <v>96</v>
      </c>
      <c r="F153" s="61">
        <v>271.45</v>
      </c>
      <c r="G153" s="62">
        <f t="shared" si="6"/>
        <v>5929.23</v>
      </c>
    </row>
    <row r="154" spans="1:7" s="2" customFormat="1" ht="12" hidden="1" x14ac:dyDescent="0.2">
      <c r="A154" s="24"/>
      <c r="B154" s="58">
        <v>0</v>
      </c>
      <c r="C154" s="49"/>
      <c r="D154" s="59">
        <v>0</v>
      </c>
      <c r="E154" s="60" t="s">
        <v>38</v>
      </c>
      <c r="F154" s="61">
        <v>0</v>
      </c>
      <c r="G154" s="62">
        <f t="shared" si="6"/>
        <v>0</v>
      </c>
    </row>
    <row r="155" spans="1:7" s="2" customFormat="1" ht="24" x14ac:dyDescent="0.2">
      <c r="A155" s="24"/>
      <c r="B155" s="58" t="s">
        <v>97</v>
      </c>
      <c r="C155" s="49">
        <v>1</v>
      </c>
      <c r="D155" s="59">
        <v>2.2284999999999999</v>
      </c>
      <c r="E155" s="60" t="s">
        <v>98</v>
      </c>
      <c r="F155" s="61">
        <v>1571.64</v>
      </c>
      <c r="G155" s="62">
        <f t="shared" si="6"/>
        <v>3502.4</v>
      </c>
    </row>
    <row r="156" spans="1:7" s="2" customFormat="1" ht="12" hidden="1" x14ac:dyDescent="0.2">
      <c r="A156" s="24"/>
      <c r="B156" s="58">
        <v>0</v>
      </c>
      <c r="C156" s="49"/>
      <c r="D156" s="59">
        <v>0</v>
      </c>
      <c r="E156" s="60">
        <v>0</v>
      </c>
      <c r="F156" s="61">
        <v>0</v>
      </c>
      <c r="G156" s="62">
        <f t="shared" si="6"/>
        <v>0</v>
      </c>
    </row>
    <row r="157" spans="1:7" s="2" customFormat="1" ht="24" hidden="1" customHeight="1" x14ac:dyDescent="0.2">
      <c r="A157" s="24"/>
      <c r="B157" s="58" t="s">
        <v>99</v>
      </c>
      <c r="C157" s="49">
        <v>1</v>
      </c>
      <c r="D157" s="59">
        <v>0</v>
      </c>
      <c r="E157" s="60" t="s">
        <v>38</v>
      </c>
      <c r="F157" s="61">
        <v>51.98</v>
      </c>
      <c r="G157" s="62">
        <f t="shared" si="6"/>
        <v>0</v>
      </c>
    </row>
    <row r="158" spans="1:7" s="2" customFormat="1" ht="12" hidden="1" x14ac:dyDescent="0.2">
      <c r="A158" s="24"/>
      <c r="B158" s="58">
        <v>0</v>
      </c>
      <c r="C158" s="49"/>
      <c r="D158" s="59">
        <v>0</v>
      </c>
      <c r="E158" s="60">
        <v>0</v>
      </c>
      <c r="F158" s="61">
        <v>0</v>
      </c>
      <c r="G158" s="62">
        <f t="shared" si="6"/>
        <v>0</v>
      </c>
    </row>
    <row r="159" spans="1:7" s="2" customFormat="1" ht="12" x14ac:dyDescent="0.2">
      <c r="A159" s="24"/>
      <c r="B159" s="58" t="s">
        <v>100</v>
      </c>
      <c r="C159" s="49">
        <v>1</v>
      </c>
      <c r="D159" s="59">
        <v>484.5</v>
      </c>
      <c r="E159" s="60" t="s">
        <v>38</v>
      </c>
      <c r="F159" s="61">
        <v>0.66</v>
      </c>
      <c r="G159" s="62">
        <f t="shared" si="6"/>
        <v>319.77</v>
      </c>
    </row>
    <row r="160" spans="1:7" s="2" customFormat="1" ht="12" x14ac:dyDescent="0.2">
      <c r="A160" s="24"/>
      <c r="B160" s="58" t="s">
        <v>101</v>
      </c>
      <c r="C160" s="49">
        <v>1</v>
      </c>
      <c r="D160" s="59">
        <v>1</v>
      </c>
      <c r="E160" s="60" t="s">
        <v>69</v>
      </c>
      <c r="F160" s="61">
        <v>66.72</v>
      </c>
      <c r="G160" s="62">
        <f t="shared" si="6"/>
        <v>66.72</v>
      </c>
    </row>
    <row r="161" spans="1:7" s="2" customFormat="1" ht="12" hidden="1" x14ac:dyDescent="0.2">
      <c r="A161" s="24"/>
      <c r="B161" s="58">
        <v>0</v>
      </c>
      <c r="C161" s="49"/>
      <c r="D161" s="59">
        <v>0</v>
      </c>
      <c r="E161" s="60">
        <v>0</v>
      </c>
      <c r="F161" s="61"/>
      <c r="G161" s="62">
        <f>ROUND(C161*D161*F161,2)</f>
        <v>0</v>
      </c>
    </row>
    <row r="162" spans="1:7" s="2" customFormat="1" ht="12" hidden="1" x14ac:dyDescent="0.2">
      <c r="A162" s="24"/>
      <c r="B162" s="58">
        <v>0</v>
      </c>
      <c r="C162" s="49"/>
      <c r="D162" s="59">
        <v>0</v>
      </c>
      <c r="E162" s="60">
        <v>0</v>
      </c>
      <c r="F162" s="61">
        <v>0</v>
      </c>
      <c r="G162" s="62">
        <f t="shared" si="6"/>
        <v>0</v>
      </c>
    </row>
    <row r="163" spans="1:7" s="2" customFormat="1" ht="12" hidden="1" x14ac:dyDescent="0.2">
      <c r="A163" s="24"/>
      <c r="B163" s="58">
        <v>0</v>
      </c>
      <c r="C163" s="49"/>
      <c r="D163" s="59">
        <v>0</v>
      </c>
      <c r="E163" s="60">
        <v>0</v>
      </c>
      <c r="F163" s="61"/>
      <c r="G163" s="62">
        <f t="shared" si="6"/>
        <v>0</v>
      </c>
    </row>
    <row r="164" spans="1:7" s="2" customFormat="1" ht="12" hidden="1" x14ac:dyDescent="0.2">
      <c r="A164" s="24"/>
      <c r="B164" s="58" t="s">
        <v>102</v>
      </c>
      <c r="C164" s="49"/>
      <c r="D164" s="59">
        <v>0</v>
      </c>
      <c r="E164" s="60" t="s">
        <v>69</v>
      </c>
      <c r="F164" s="61"/>
      <c r="G164" s="62">
        <f t="shared" si="6"/>
        <v>0</v>
      </c>
    </row>
    <row r="165" spans="1:7" s="2" customFormat="1" ht="12" hidden="1" x14ac:dyDescent="0.2">
      <c r="A165" s="24"/>
      <c r="B165" s="58" t="s">
        <v>103</v>
      </c>
      <c r="C165" s="49"/>
      <c r="D165" s="59">
        <v>0</v>
      </c>
      <c r="E165" s="60" t="s">
        <v>38</v>
      </c>
      <c r="F165" s="61"/>
      <c r="G165" s="62">
        <f t="shared" si="6"/>
        <v>0</v>
      </c>
    </row>
    <row r="166" spans="1:7" s="2" customFormat="1" ht="12" hidden="1" x14ac:dyDescent="0.2">
      <c r="A166" s="24"/>
      <c r="B166" s="58" t="s">
        <v>104</v>
      </c>
      <c r="C166" s="49"/>
      <c r="D166" s="59">
        <v>0</v>
      </c>
      <c r="E166" s="60" t="s">
        <v>69</v>
      </c>
      <c r="F166" s="61"/>
      <c r="G166" s="62">
        <f t="shared" si="6"/>
        <v>0</v>
      </c>
    </row>
    <row r="167" spans="1:7" s="2" customFormat="1" ht="12" hidden="1" x14ac:dyDescent="0.2">
      <c r="A167" s="24"/>
      <c r="B167" s="58">
        <v>0</v>
      </c>
      <c r="C167" s="49"/>
      <c r="D167" s="59">
        <v>0</v>
      </c>
      <c r="E167" s="60">
        <v>0</v>
      </c>
      <c r="F167" s="61"/>
      <c r="G167" s="62">
        <f t="shared" si="6"/>
        <v>0</v>
      </c>
    </row>
    <row r="168" spans="1:7" s="2" customFormat="1" ht="12" hidden="1" x14ac:dyDescent="0.2">
      <c r="A168" s="24"/>
      <c r="B168" s="58">
        <v>0</v>
      </c>
      <c r="C168" s="49"/>
      <c r="D168" s="59">
        <v>0</v>
      </c>
      <c r="E168" s="60" t="s">
        <v>38</v>
      </c>
      <c r="F168" s="61">
        <v>0</v>
      </c>
      <c r="G168" s="62">
        <f t="shared" si="6"/>
        <v>0</v>
      </c>
    </row>
    <row r="169" spans="1:7" s="2" customFormat="1" ht="12" hidden="1" x14ac:dyDescent="0.2">
      <c r="A169" s="24"/>
      <c r="B169" s="58">
        <v>0</v>
      </c>
      <c r="C169" s="49"/>
      <c r="D169" s="59">
        <v>0</v>
      </c>
      <c r="E169" s="60">
        <v>0</v>
      </c>
      <c r="F169" s="61">
        <v>0</v>
      </c>
      <c r="G169" s="62">
        <f t="shared" si="6"/>
        <v>0</v>
      </c>
    </row>
    <row r="170" spans="1:7" s="2" customFormat="1" ht="12" hidden="1" x14ac:dyDescent="0.2">
      <c r="A170" s="24"/>
      <c r="B170" s="58" t="s">
        <v>105</v>
      </c>
      <c r="C170" s="49">
        <v>1</v>
      </c>
      <c r="D170" s="59">
        <v>0</v>
      </c>
      <c r="E170" s="60" t="s">
        <v>38</v>
      </c>
      <c r="F170" s="61">
        <v>46.12</v>
      </c>
      <c r="G170" s="62">
        <f t="shared" si="6"/>
        <v>0</v>
      </c>
    </row>
    <row r="171" spans="1:7" s="2" customFormat="1" ht="12" hidden="1" x14ac:dyDescent="0.2">
      <c r="A171" s="24"/>
      <c r="B171" s="58">
        <v>0</v>
      </c>
      <c r="C171" s="49"/>
      <c r="D171" s="59">
        <v>0</v>
      </c>
      <c r="E171" s="60">
        <v>0</v>
      </c>
      <c r="F171" s="61"/>
      <c r="G171" s="62">
        <f t="shared" si="6"/>
        <v>0</v>
      </c>
    </row>
    <row r="172" spans="1:7" s="2" customFormat="1" ht="12" hidden="1" x14ac:dyDescent="0.2">
      <c r="A172" s="24"/>
      <c r="B172" s="58">
        <v>0</v>
      </c>
      <c r="C172" s="49"/>
      <c r="D172" s="59">
        <v>0</v>
      </c>
      <c r="E172" s="60">
        <v>0</v>
      </c>
      <c r="F172" s="61"/>
      <c r="G172" s="62">
        <f t="shared" si="6"/>
        <v>0</v>
      </c>
    </row>
    <row r="173" spans="1:7" s="2" customFormat="1" ht="12" hidden="1" x14ac:dyDescent="0.2">
      <c r="A173" s="24"/>
      <c r="B173" s="58">
        <v>0</v>
      </c>
      <c r="C173" s="49"/>
      <c r="D173" s="59">
        <v>0</v>
      </c>
      <c r="E173" s="60">
        <v>0</v>
      </c>
      <c r="F173" s="61"/>
      <c r="G173" s="62">
        <f t="shared" si="6"/>
        <v>0</v>
      </c>
    </row>
    <row r="174" spans="1:7" s="2" customFormat="1" ht="12" hidden="1" x14ac:dyDescent="0.2">
      <c r="A174" s="24"/>
      <c r="B174" s="58">
        <v>0</v>
      </c>
      <c r="C174" s="49"/>
      <c r="D174" s="59">
        <v>0</v>
      </c>
      <c r="E174" s="60">
        <v>0</v>
      </c>
      <c r="F174" s="61"/>
      <c r="G174" s="62">
        <f t="shared" si="6"/>
        <v>0</v>
      </c>
    </row>
    <row r="175" spans="1:7" s="2" customFormat="1" ht="12" hidden="1" x14ac:dyDescent="0.2">
      <c r="A175" s="24"/>
      <c r="B175" s="58">
        <v>0</v>
      </c>
      <c r="C175" s="49"/>
      <c r="D175" s="59">
        <v>0</v>
      </c>
      <c r="E175" s="60">
        <v>0</v>
      </c>
      <c r="F175" s="61"/>
      <c r="G175" s="62">
        <f t="shared" si="6"/>
        <v>0</v>
      </c>
    </row>
    <row r="176" spans="1:7" s="2" customFormat="1" ht="12" hidden="1" x14ac:dyDescent="0.2">
      <c r="A176" s="24"/>
      <c r="B176" s="58">
        <v>0</v>
      </c>
      <c r="C176" s="49"/>
      <c r="D176" s="59">
        <v>0</v>
      </c>
      <c r="E176" s="60">
        <v>0</v>
      </c>
      <c r="F176" s="61"/>
      <c r="G176" s="62">
        <f t="shared" si="6"/>
        <v>0</v>
      </c>
    </row>
    <row r="177" spans="1:7" s="2" customFormat="1" ht="12" hidden="1" x14ac:dyDescent="0.2">
      <c r="A177" s="24"/>
      <c r="B177" s="58">
        <v>0</v>
      </c>
      <c r="C177" s="49"/>
      <c r="D177" s="59">
        <v>0</v>
      </c>
      <c r="E177" s="60">
        <v>0</v>
      </c>
      <c r="F177" s="61"/>
      <c r="G177" s="62">
        <f t="shared" si="6"/>
        <v>0</v>
      </c>
    </row>
    <row r="178" spans="1:7" s="2" customFormat="1" ht="12" hidden="1" x14ac:dyDescent="0.2">
      <c r="A178" s="24"/>
      <c r="B178" s="58">
        <v>0</v>
      </c>
      <c r="C178" s="49"/>
      <c r="D178" s="59">
        <v>0</v>
      </c>
      <c r="E178" s="60">
        <v>0</v>
      </c>
      <c r="F178" s="61"/>
      <c r="G178" s="62">
        <f t="shared" si="6"/>
        <v>0</v>
      </c>
    </row>
    <row r="179" spans="1:7" s="2" customFormat="1" ht="12" hidden="1" x14ac:dyDescent="0.2">
      <c r="A179" s="24"/>
      <c r="B179" s="58" t="s">
        <v>106</v>
      </c>
      <c r="C179" s="49"/>
      <c r="D179" s="59">
        <v>0</v>
      </c>
      <c r="E179" s="60" t="s">
        <v>69</v>
      </c>
      <c r="F179" s="61"/>
      <c r="G179" s="62">
        <f t="shared" si="6"/>
        <v>0</v>
      </c>
    </row>
    <row r="180" spans="1:7" s="2" customFormat="1" ht="12" hidden="1" customHeight="1" x14ac:dyDescent="0.2">
      <c r="A180" s="24"/>
      <c r="B180" s="58" t="s">
        <v>107</v>
      </c>
      <c r="C180" s="49"/>
      <c r="D180" s="59">
        <v>0</v>
      </c>
      <c r="E180" s="60" t="s">
        <v>69</v>
      </c>
      <c r="F180" s="61"/>
      <c r="G180" s="62">
        <f t="shared" si="6"/>
        <v>0</v>
      </c>
    </row>
    <row r="181" spans="1:7" s="2" customFormat="1" ht="12" hidden="1" x14ac:dyDescent="0.2">
      <c r="A181" s="24"/>
      <c r="B181" s="58">
        <v>0</v>
      </c>
      <c r="C181" s="49"/>
      <c r="D181" s="59">
        <v>0</v>
      </c>
      <c r="E181" s="60">
        <v>0</v>
      </c>
      <c r="F181" s="61"/>
      <c r="G181" s="62">
        <f t="shared" si="6"/>
        <v>0</v>
      </c>
    </row>
    <row r="182" spans="1:7" s="2" customFormat="1" ht="12" hidden="1" x14ac:dyDescent="0.2">
      <c r="A182" s="24"/>
      <c r="B182" s="58">
        <v>0</v>
      </c>
      <c r="C182" s="49"/>
      <c r="D182" s="59">
        <v>0</v>
      </c>
      <c r="E182" s="60">
        <v>0</v>
      </c>
      <c r="F182" s="61"/>
      <c r="G182" s="62">
        <f t="shared" si="6"/>
        <v>0</v>
      </c>
    </row>
    <row r="183" spans="1:7" s="2" customFormat="1" ht="12" hidden="1" x14ac:dyDescent="0.2">
      <c r="A183" s="24"/>
      <c r="B183" s="58">
        <v>0</v>
      </c>
      <c r="C183" s="49"/>
      <c r="D183" s="59">
        <v>0</v>
      </c>
      <c r="E183" s="60">
        <v>0</v>
      </c>
      <c r="F183" s="61"/>
      <c r="G183" s="62">
        <f t="shared" si="6"/>
        <v>0</v>
      </c>
    </row>
    <row r="184" spans="1:7" s="2" customFormat="1" ht="12" hidden="1" x14ac:dyDescent="0.2">
      <c r="A184" s="24"/>
      <c r="B184" s="58">
        <v>0</v>
      </c>
      <c r="C184" s="49"/>
      <c r="D184" s="59">
        <v>0</v>
      </c>
      <c r="E184" s="60">
        <v>0</v>
      </c>
      <c r="F184" s="61">
        <v>0</v>
      </c>
      <c r="G184" s="62">
        <f t="shared" si="6"/>
        <v>0</v>
      </c>
    </row>
    <row r="185" spans="1:7" s="2" customFormat="1" ht="12" hidden="1" x14ac:dyDescent="0.2">
      <c r="A185" s="24"/>
      <c r="B185" s="58">
        <v>0</v>
      </c>
      <c r="C185" s="49"/>
      <c r="D185" s="59">
        <v>0</v>
      </c>
      <c r="E185" s="60">
        <v>0</v>
      </c>
      <c r="F185" s="61"/>
      <c r="G185" s="62">
        <f t="shared" si="6"/>
        <v>0</v>
      </c>
    </row>
    <row r="186" spans="1:7" s="2" customFormat="1" ht="12" hidden="1" x14ac:dyDescent="0.2">
      <c r="A186" s="24"/>
      <c r="B186" s="58">
        <v>0</v>
      </c>
      <c r="C186" s="49"/>
      <c r="D186" s="59">
        <v>0</v>
      </c>
      <c r="E186" s="60">
        <v>0</v>
      </c>
      <c r="F186" s="61"/>
      <c r="G186" s="62">
        <f t="shared" si="6"/>
        <v>0</v>
      </c>
    </row>
    <row r="187" spans="1:7" s="2" customFormat="1" ht="12" hidden="1" x14ac:dyDescent="0.2">
      <c r="A187" s="24"/>
      <c r="B187" s="58">
        <v>0</v>
      </c>
      <c r="C187" s="49"/>
      <c r="D187" s="59">
        <v>0</v>
      </c>
      <c r="E187" s="60" t="s">
        <v>38</v>
      </c>
      <c r="F187" s="61">
        <v>0</v>
      </c>
      <c r="G187" s="62">
        <f t="shared" si="6"/>
        <v>0</v>
      </c>
    </row>
    <row r="188" spans="1:7" s="2" customFormat="1" ht="12" hidden="1" x14ac:dyDescent="0.2">
      <c r="A188" s="24"/>
      <c r="B188" s="58" t="s">
        <v>108</v>
      </c>
      <c r="C188" s="49">
        <v>2</v>
      </c>
      <c r="D188" s="59">
        <v>0</v>
      </c>
      <c r="E188" s="60" t="s">
        <v>92</v>
      </c>
      <c r="F188" s="61">
        <v>0</v>
      </c>
      <c r="G188" s="62">
        <f t="shared" si="6"/>
        <v>0</v>
      </c>
    </row>
    <row r="189" spans="1:7" s="2" customFormat="1" ht="12" hidden="1" x14ac:dyDescent="0.2">
      <c r="A189" s="24"/>
      <c r="B189" s="58">
        <v>0</v>
      </c>
      <c r="C189" s="49"/>
      <c r="D189" s="59">
        <v>0</v>
      </c>
      <c r="E189" s="60">
        <v>0</v>
      </c>
      <c r="F189" s="61">
        <v>0</v>
      </c>
      <c r="G189" s="62">
        <f t="shared" si="6"/>
        <v>0</v>
      </c>
    </row>
    <row r="190" spans="1:7" s="2" customFormat="1" ht="12" hidden="1" x14ac:dyDescent="0.2">
      <c r="A190" s="24"/>
      <c r="B190" s="58">
        <v>0</v>
      </c>
      <c r="C190" s="49"/>
      <c r="D190" s="59">
        <v>0</v>
      </c>
      <c r="E190" s="60">
        <v>0</v>
      </c>
      <c r="F190" s="61"/>
      <c r="G190" s="62">
        <f t="shared" si="6"/>
        <v>0</v>
      </c>
    </row>
    <row r="191" spans="1:7" s="2" customFormat="1" ht="12" hidden="1" x14ac:dyDescent="0.2">
      <c r="A191" s="24"/>
      <c r="B191" s="58">
        <v>0</v>
      </c>
      <c r="C191" s="49"/>
      <c r="D191" s="59">
        <v>0</v>
      </c>
      <c r="E191" s="60">
        <v>0</v>
      </c>
      <c r="F191" s="61"/>
      <c r="G191" s="62">
        <f t="shared" si="6"/>
        <v>0</v>
      </c>
    </row>
    <row r="192" spans="1:7" s="2" customFormat="1" ht="12" hidden="1" x14ac:dyDescent="0.2">
      <c r="A192" s="24"/>
      <c r="B192" s="58">
        <v>0</v>
      </c>
      <c r="C192" s="49"/>
      <c r="D192" s="59">
        <v>0</v>
      </c>
      <c r="E192" s="60" t="s">
        <v>38</v>
      </c>
      <c r="F192" s="61">
        <v>0</v>
      </c>
      <c r="G192" s="62">
        <f t="shared" si="6"/>
        <v>0</v>
      </c>
    </row>
    <row r="193" spans="1:7" s="2" customFormat="1" ht="23.25" customHeight="1" x14ac:dyDescent="0.2">
      <c r="A193" s="24"/>
      <c r="B193" s="58" t="s">
        <v>109</v>
      </c>
      <c r="C193" s="49">
        <v>1</v>
      </c>
      <c r="D193" s="59">
        <v>0.78010000000000002</v>
      </c>
      <c r="E193" s="60" t="s">
        <v>110</v>
      </c>
      <c r="F193" s="61">
        <v>6869.78</v>
      </c>
      <c r="G193" s="62">
        <f t="shared" si="6"/>
        <v>5359.12</v>
      </c>
    </row>
    <row r="194" spans="1:7" s="2" customFormat="1" ht="12" hidden="1" x14ac:dyDescent="0.2">
      <c r="A194" s="24"/>
      <c r="B194" s="58"/>
      <c r="C194" s="49"/>
      <c r="D194" s="59"/>
      <c r="E194" s="60"/>
      <c r="F194" s="61"/>
      <c r="G194" s="62"/>
    </row>
    <row r="195" spans="1:7" s="2" customFormat="1" ht="12" hidden="1" x14ac:dyDescent="0.2">
      <c r="A195" s="24"/>
      <c r="B195" s="58"/>
      <c r="C195" s="49"/>
      <c r="D195" s="59"/>
      <c r="E195" s="60"/>
      <c r="F195" s="61"/>
      <c r="G195" s="62"/>
    </row>
    <row r="196" spans="1:7" s="2" customFormat="1" ht="12" hidden="1" x14ac:dyDescent="0.2">
      <c r="A196" s="24"/>
      <c r="B196" s="58"/>
      <c r="C196" s="49"/>
      <c r="D196" s="59"/>
      <c r="E196" s="60"/>
      <c r="F196" s="61"/>
      <c r="G196" s="62"/>
    </row>
    <row r="197" spans="1:7" s="2" customFormat="1" ht="12" hidden="1" x14ac:dyDescent="0.2">
      <c r="A197" s="24"/>
      <c r="B197" s="58"/>
      <c r="C197" s="49"/>
      <c r="D197" s="59"/>
      <c r="E197" s="60"/>
      <c r="F197" s="61"/>
      <c r="G197" s="62"/>
    </row>
    <row r="198" spans="1:7" s="2" customFormat="1" ht="12" hidden="1" x14ac:dyDescent="0.2">
      <c r="A198" s="24"/>
      <c r="B198" s="58"/>
      <c r="C198" s="49"/>
      <c r="D198" s="59"/>
      <c r="E198" s="60"/>
      <c r="F198" s="61"/>
      <c r="G198" s="62"/>
    </row>
    <row r="199" spans="1:7" s="2" customFormat="1" ht="12" hidden="1" x14ac:dyDescent="0.2">
      <c r="A199" s="24"/>
      <c r="B199" s="58"/>
      <c r="C199" s="49"/>
      <c r="D199" s="59"/>
      <c r="E199" s="60"/>
      <c r="F199" s="61"/>
      <c r="G199" s="62"/>
    </row>
    <row r="200" spans="1:7" s="2" customFormat="1" ht="12" hidden="1" x14ac:dyDescent="0.2">
      <c r="A200" s="24"/>
      <c r="B200" s="58"/>
      <c r="C200" s="49"/>
      <c r="D200" s="59"/>
      <c r="E200" s="60"/>
      <c r="F200" s="61"/>
      <c r="G200" s="62"/>
    </row>
    <row r="201" spans="1:7" s="2" customFormat="1" ht="12" hidden="1" x14ac:dyDescent="0.2">
      <c r="A201" s="24"/>
      <c r="B201" s="58"/>
      <c r="C201" s="49"/>
      <c r="D201" s="59"/>
      <c r="E201" s="60"/>
      <c r="F201" s="61"/>
      <c r="G201" s="62"/>
    </row>
    <row r="202" spans="1:7" s="2" customFormat="1" ht="12" hidden="1" x14ac:dyDescent="0.2">
      <c r="A202" s="24"/>
      <c r="B202" s="58"/>
      <c r="C202" s="49"/>
      <c r="D202" s="59"/>
      <c r="E202" s="60"/>
      <c r="F202" s="61"/>
      <c r="G202" s="62"/>
    </row>
    <row r="203" spans="1:7" s="2" customFormat="1" ht="12" hidden="1" x14ac:dyDescent="0.2">
      <c r="A203" s="24"/>
      <c r="B203" s="58"/>
      <c r="C203" s="49"/>
      <c r="D203" s="59"/>
      <c r="E203" s="60"/>
      <c r="F203" s="61"/>
      <c r="G203" s="62"/>
    </row>
    <row r="204" spans="1:7" s="2" customFormat="1" ht="12" hidden="1" x14ac:dyDescent="0.2">
      <c r="A204" s="24"/>
      <c r="B204" s="58"/>
      <c r="C204" s="49"/>
      <c r="D204" s="59"/>
      <c r="E204" s="60"/>
      <c r="F204" s="61"/>
      <c r="G204" s="62"/>
    </row>
    <row r="205" spans="1:7" s="2" customFormat="1" ht="12" hidden="1" x14ac:dyDescent="0.2">
      <c r="A205" s="24"/>
      <c r="B205" s="58"/>
      <c r="C205" s="49"/>
      <c r="D205" s="59"/>
      <c r="E205" s="60"/>
      <c r="F205" s="61"/>
      <c r="G205" s="62"/>
    </row>
    <row r="206" spans="1:7" s="2" customFormat="1" ht="12" hidden="1" x14ac:dyDescent="0.2">
      <c r="A206" s="24"/>
      <c r="B206" s="63" t="s">
        <v>111</v>
      </c>
      <c r="C206" s="49"/>
      <c r="D206" s="59"/>
      <c r="E206" s="60"/>
      <c r="F206" s="61"/>
      <c r="G206" s="62"/>
    </row>
    <row r="207" spans="1:7" s="2" customFormat="1" ht="12" hidden="1" x14ac:dyDescent="0.2">
      <c r="A207" s="24"/>
      <c r="B207" s="58" t="s">
        <v>112</v>
      </c>
      <c r="C207" s="49">
        <v>1</v>
      </c>
      <c r="D207" s="59">
        <v>0</v>
      </c>
      <c r="E207" s="60" t="s">
        <v>113</v>
      </c>
      <c r="F207" s="61">
        <v>106.81</v>
      </c>
      <c r="G207" s="62">
        <f t="shared" ref="G207" si="7">ROUND(C207*D207*F207,2)</f>
        <v>0</v>
      </c>
    </row>
    <row r="208" spans="1:7" s="2" customFormat="1" ht="12" x14ac:dyDescent="0.2">
      <c r="A208" s="24"/>
      <c r="B208" s="63" t="s">
        <v>114</v>
      </c>
      <c r="C208" s="49"/>
      <c r="D208" s="59"/>
      <c r="E208" s="60"/>
      <c r="F208" s="61"/>
      <c r="G208" s="62"/>
    </row>
    <row r="209" spans="1:7" s="2" customFormat="1" ht="24" hidden="1" x14ac:dyDescent="0.2">
      <c r="A209" s="24"/>
      <c r="B209" s="63" t="s">
        <v>115</v>
      </c>
      <c r="C209" s="49"/>
      <c r="D209" s="59"/>
      <c r="E209" s="60"/>
      <c r="F209" s="61"/>
      <c r="G209" s="62"/>
    </row>
    <row r="210" spans="1:7" s="2" customFormat="1" ht="37.5" hidden="1" customHeight="1" x14ac:dyDescent="0.2">
      <c r="A210" s="24">
        <v>1</v>
      </c>
      <c r="B210" s="58" t="s">
        <v>116</v>
      </c>
      <c r="C210" s="49">
        <v>1</v>
      </c>
      <c r="D210" s="59">
        <v>0</v>
      </c>
      <c r="E210" s="60" t="s">
        <v>34</v>
      </c>
      <c r="F210" s="61">
        <v>0</v>
      </c>
      <c r="G210" s="62">
        <f t="shared" ref="G210" si="8">ROUND(C210*D210*F210,2)</f>
        <v>0</v>
      </c>
    </row>
    <row r="211" spans="1:7" s="2" customFormat="1" ht="12" hidden="1" x14ac:dyDescent="0.2">
      <c r="A211" s="24"/>
      <c r="B211" s="63" t="s">
        <v>117</v>
      </c>
      <c r="C211" s="49"/>
      <c r="D211" s="59"/>
      <c r="E211" s="60"/>
      <c r="F211" s="61"/>
      <c r="G211" s="62"/>
    </row>
    <row r="212" spans="1:7" s="2" customFormat="1" ht="12" hidden="1" x14ac:dyDescent="0.2">
      <c r="A212" s="24"/>
      <c r="B212" s="63">
        <v>0</v>
      </c>
      <c r="C212" s="49"/>
      <c r="D212" s="59"/>
      <c r="E212" s="60"/>
      <c r="F212" s="61"/>
      <c r="G212" s="62"/>
    </row>
    <row r="213" spans="1:7" s="2" customFormat="1" ht="36" hidden="1" x14ac:dyDescent="0.2">
      <c r="A213" s="24"/>
      <c r="B213" s="58" t="s">
        <v>118</v>
      </c>
      <c r="C213" s="49">
        <v>1</v>
      </c>
      <c r="D213" s="59">
        <v>0</v>
      </c>
      <c r="E213" s="60" t="s">
        <v>69</v>
      </c>
      <c r="F213" s="61">
        <v>77</v>
      </c>
      <c r="G213" s="62">
        <f t="shared" ref="G213:G214" si="9">ROUND(C213*D213*F213,2)</f>
        <v>0</v>
      </c>
    </row>
    <row r="214" spans="1:7" s="2" customFormat="1" ht="12" hidden="1" x14ac:dyDescent="0.2">
      <c r="A214" s="24"/>
      <c r="B214" s="58" t="s">
        <v>119</v>
      </c>
      <c r="C214" s="49">
        <v>1</v>
      </c>
      <c r="D214" s="59">
        <v>0</v>
      </c>
      <c r="E214" s="60" t="s">
        <v>69</v>
      </c>
      <c r="F214" s="61">
        <v>207.28</v>
      </c>
      <c r="G214" s="62">
        <f t="shared" si="9"/>
        <v>0</v>
      </c>
    </row>
    <row r="215" spans="1:7" s="2" customFormat="1" ht="12" hidden="1" x14ac:dyDescent="0.2">
      <c r="A215" s="24"/>
      <c r="B215" s="63" t="s">
        <v>120</v>
      </c>
      <c r="C215" s="49"/>
      <c r="D215" s="64"/>
      <c r="E215" s="60"/>
      <c r="F215" s="61"/>
      <c r="G215" s="62"/>
    </row>
    <row r="216" spans="1:7" s="2" customFormat="1" ht="12" hidden="1" x14ac:dyDescent="0.2">
      <c r="A216" s="24"/>
      <c r="B216" s="63">
        <v>0</v>
      </c>
      <c r="C216" s="49"/>
      <c r="D216" s="64"/>
      <c r="E216" s="60"/>
      <c r="F216" s="61"/>
      <c r="G216" s="62"/>
    </row>
    <row r="217" spans="1:7" s="2" customFormat="1" ht="36" hidden="1" x14ac:dyDescent="0.2">
      <c r="A217" s="65"/>
      <c r="B217" s="58" t="s">
        <v>121</v>
      </c>
      <c r="C217" s="49">
        <v>1</v>
      </c>
      <c r="D217" s="59">
        <v>0</v>
      </c>
      <c r="E217" s="60" t="s">
        <v>69</v>
      </c>
      <c r="F217" s="61">
        <v>77</v>
      </c>
      <c r="G217" s="62">
        <f t="shared" ref="G217:G219" si="10">ROUND(C217*D217*F217,2)</f>
        <v>0</v>
      </c>
    </row>
    <row r="218" spans="1:7" s="2" customFormat="1" ht="12" x14ac:dyDescent="0.2">
      <c r="A218" s="65"/>
      <c r="B218" s="63" t="s">
        <v>122</v>
      </c>
      <c r="C218" s="33"/>
      <c r="D218" s="64">
        <v>0</v>
      </c>
      <c r="E218" s="60" t="s">
        <v>38</v>
      </c>
      <c r="F218" s="61">
        <v>0</v>
      </c>
      <c r="G218" s="62">
        <f t="shared" si="10"/>
        <v>0</v>
      </c>
    </row>
    <row r="219" spans="1:7" s="2" customFormat="1" ht="24" x14ac:dyDescent="0.2">
      <c r="A219" s="65"/>
      <c r="B219" s="58" t="s">
        <v>123</v>
      </c>
      <c r="C219" s="49">
        <v>1</v>
      </c>
      <c r="D219" s="59">
        <v>48</v>
      </c>
      <c r="E219" s="60" t="s">
        <v>71</v>
      </c>
      <c r="F219" s="61">
        <v>199.04</v>
      </c>
      <c r="G219" s="62">
        <f t="shared" si="10"/>
        <v>9553.92</v>
      </c>
    </row>
    <row r="220" spans="1:7" s="2" customFormat="1" ht="12" x14ac:dyDescent="0.2">
      <c r="A220" s="66"/>
      <c r="B220" s="63" t="s">
        <v>124</v>
      </c>
      <c r="C220" s="33"/>
      <c r="D220" s="59"/>
      <c r="E220" s="60"/>
      <c r="F220" s="61"/>
      <c r="G220" s="62"/>
    </row>
    <row r="221" spans="1:7" s="2" customFormat="1" ht="24" hidden="1" customHeight="1" x14ac:dyDescent="0.2">
      <c r="A221" s="66"/>
      <c r="B221" s="63">
        <v>0</v>
      </c>
      <c r="C221" s="33"/>
      <c r="D221" s="59"/>
      <c r="E221" s="60"/>
      <c r="F221" s="61"/>
      <c r="G221" s="62"/>
    </row>
    <row r="222" spans="1:7" s="2" customFormat="1" ht="24" hidden="1" x14ac:dyDescent="0.2">
      <c r="A222" s="66"/>
      <c r="B222" s="58" t="s">
        <v>125</v>
      </c>
      <c r="C222" s="49">
        <v>1</v>
      </c>
      <c r="D222" s="59">
        <v>0</v>
      </c>
      <c r="E222" s="60" t="s">
        <v>69</v>
      </c>
      <c r="F222" s="61">
        <v>50.07</v>
      </c>
      <c r="G222" s="62">
        <f t="shared" ref="G222:G227" si="11">ROUND(C222*D222*F222,2)</f>
        <v>0</v>
      </c>
    </row>
    <row r="223" spans="1:7" s="2" customFormat="1" ht="24" x14ac:dyDescent="0.2">
      <c r="A223" s="66"/>
      <c r="B223" s="58" t="s">
        <v>126</v>
      </c>
      <c r="C223" s="49">
        <v>1</v>
      </c>
      <c r="D223" s="59">
        <v>0.3075</v>
      </c>
      <c r="E223" s="60" t="s">
        <v>127</v>
      </c>
      <c r="F223" s="61">
        <v>6492.1425894058921</v>
      </c>
      <c r="G223" s="62">
        <f t="shared" si="11"/>
        <v>1996.33</v>
      </c>
    </row>
    <row r="224" spans="1:7" s="2" customFormat="1" ht="36" x14ac:dyDescent="0.2">
      <c r="A224" s="66"/>
      <c r="B224" s="58" t="s">
        <v>128</v>
      </c>
      <c r="C224" s="49">
        <v>1</v>
      </c>
      <c r="D224" s="59">
        <v>1.5940000000000001</v>
      </c>
      <c r="E224" s="60" t="s">
        <v>129</v>
      </c>
      <c r="F224" s="61">
        <v>2597.02</v>
      </c>
      <c r="G224" s="62">
        <f t="shared" si="11"/>
        <v>4139.6499999999996</v>
      </c>
    </row>
    <row r="225" spans="1:7" s="2" customFormat="1" ht="12" x14ac:dyDescent="0.2">
      <c r="A225" s="66"/>
      <c r="B225" s="58" t="s">
        <v>130</v>
      </c>
      <c r="C225" s="67">
        <v>13</v>
      </c>
      <c r="D225" s="59">
        <v>4</v>
      </c>
      <c r="E225" s="60" t="s">
        <v>69</v>
      </c>
      <c r="F225" s="61">
        <v>389.5</v>
      </c>
      <c r="G225" s="62">
        <f t="shared" si="11"/>
        <v>20254</v>
      </c>
    </row>
    <row r="226" spans="1:7" s="2" customFormat="1" ht="24" hidden="1" x14ac:dyDescent="0.2">
      <c r="A226" s="66"/>
      <c r="B226" s="58" t="s">
        <v>131</v>
      </c>
      <c r="C226" s="49">
        <v>1</v>
      </c>
      <c r="D226" s="59">
        <v>0</v>
      </c>
      <c r="E226" s="60" t="s">
        <v>132</v>
      </c>
      <c r="F226" s="61">
        <v>2175.58</v>
      </c>
      <c r="G226" s="62">
        <f t="shared" si="11"/>
        <v>0</v>
      </c>
    </row>
    <row r="227" spans="1:7" s="2" customFormat="1" ht="24" hidden="1" x14ac:dyDescent="0.2">
      <c r="A227" s="66"/>
      <c r="B227" s="58" t="s">
        <v>133</v>
      </c>
      <c r="C227" s="49">
        <v>1</v>
      </c>
      <c r="D227" s="59">
        <v>0</v>
      </c>
      <c r="E227" s="60" t="s">
        <v>134</v>
      </c>
      <c r="F227" s="61">
        <v>1260.72</v>
      </c>
      <c r="G227" s="62">
        <f t="shared" si="11"/>
        <v>0</v>
      </c>
    </row>
    <row r="228" spans="1:7" s="2" customFormat="1" ht="12" hidden="1" x14ac:dyDescent="0.2">
      <c r="A228" s="65"/>
      <c r="B228" s="58"/>
      <c r="C228" s="33"/>
      <c r="D228" s="59"/>
      <c r="E228" s="60"/>
      <c r="F228" s="61"/>
      <c r="G228" s="62"/>
    </row>
    <row r="229" spans="1:7" s="2" customFormat="1" ht="12" hidden="1" x14ac:dyDescent="0.2">
      <c r="A229" s="65"/>
      <c r="B229" s="58" t="s">
        <v>135</v>
      </c>
      <c r="C229" s="49">
        <v>1</v>
      </c>
      <c r="D229" s="59">
        <v>0</v>
      </c>
      <c r="E229" s="60" t="s">
        <v>69</v>
      </c>
      <c r="F229" s="61">
        <v>161.82</v>
      </c>
      <c r="G229" s="62">
        <f t="shared" ref="G229:G233" si="12">ROUND(C229*D229*F229,2)</f>
        <v>0</v>
      </c>
    </row>
    <row r="230" spans="1:7" s="2" customFormat="1" ht="12" hidden="1" x14ac:dyDescent="0.2">
      <c r="A230" s="65"/>
      <c r="B230" s="58" t="s">
        <v>136</v>
      </c>
      <c r="C230" s="49">
        <v>1</v>
      </c>
      <c r="D230" s="59">
        <v>0</v>
      </c>
      <c r="E230" s="60" t="s">
        <v>137</v>
      </c>
      <c r="F230" s="61">
        <v>912.13</v>
      </c>
      <c r="G230" s="62">
        <f t="shared" si="12"/>
        <v>0</v>
      </c>
    </row>
    <row r="231" spans="1:7" s="2" customFormat="1" ht="24" hidden="1" x14ac:dyDescent="0.2">
      <c r="A231" s="65"/>
      <c r="B231" s="58" t="s">
        <v>138</v>
      </c>
      <c r="C231" s="49">
        <v>1</v>
      </c>
      <c r="D231" s="59">
        <v>0</v>
      </c>
      <c r="E231" s="60" t="s">
        <v>139</v>
      </c>
      <c r="F231" s="61">
        <v>337.76</v>
      </c>
      <c r="G231" s="62">
        <f t="shared" si="12"/>
        <v>0</v>
      </c>
    </row>
    <row r="232" spans="1:7" s="2" customFormat="1" ht="12" hidden="1" x14ac:dyDescent="0.2">
      <c r="A232" s="65"/>
      <c r="B232" s="58" t="s">
        <v>140</v>
      </c>
      <c r="C232" s="49">
        <v>1</v>
      </c>
      <c r="D232" s="59">
        <v>0</v>
      </c>
      <c r="E232" s="60" t="s">
        <v>69</v>
      </c>
      <c r="F232" s="61">
        <v>649.21</v>
      </c>
      <c r="G232" s="62">
        <f t="shared" si="12"/>
        <v>0</v>
      </c>
    </row>
    <row r="233" spans="1:7" s="2" customFormat="1" ht="12" hidden="1" x14ac:dyDescent="0.2">
      <c r="A233" s="65"/>
      <c r="B233" s="58" t="s">
        <v>141</v>
      </c>
      <c r="C233" s="49">
        <v>1</v>
      </c>
      <c r="D233" s="59">
        <v>0</v>
      </c>
      <c r="E233" s="60" t="s">
        <v>69</v>
      </c>
      <c r="F233" s="61">
        <v>258.56</v>
      </c>
      <c r="G233" s="62">
        <f t="shared" si="12"/>
        <v>0</v>
      </c>
    </row>
    <row r="234" spans="1:7" s="2" customFormat="1" ht="12" hidden="1" x14ac:dyDescent="0.2">
      <c r="A234" s="65"/>
      <c r="B234" s="58"/>
      <c r="C234" s="33"/>
      <c r="D234" s="59"/>
      <c r="E234" s="60"/>
      <c r="F234" s="61"/>
      <c r="G234" s="62"/>
    </row>
    <row r="235" spans="1:7" s="2" customFormat="1" ht="12" hidden="1" x14ac:dyDescent="0.2">
      <c r="A235" s="65"/>
      <c r="B235" s="58"/>
      <c r="C235" s="33"/>
      <c r="D235" s="59"/>
      <c r="E235" s="60"/>
      <c r="F235" s="61"/>
      <c r="G235" s="62"/>
    </row>
    <row r="236" spans="1:7" s="2" customFormat="1" ht="12" hidden="1" x14ac:dyDescent="0.2">
      <c r="A236" s="65"/>
      <c r="B236" s="58"/>
      <c r="C236" s="33"/>
      <c r="D236" s="59"/>
      <c r="E236" s="60"/>
      <c r="F236" s="61"/>
      <c r="G236" s="62"/>
    </row>
    <row r="237" spans="1:7" s="2" customFormat="1" ht="12" x14ac:dyDescent="0.2">
      <c r="A237" s="65"/>
      <c r="B237" s="63" t="s">
        <v>142</v>
      </c>
      <c r="C237" s="33"/>
      <c r="D237" s="59"/>
      <c r="E237" s="60"/>
      <c r="F237" s="61"/>
      <c r="G237" s="62"/>
    </row>
    <row r="238" spans="1:7" s="2" customFormat="1" ht="12" x14ac:dyDescent="0.2">
      <c r="A238" s="65"/>
      <c r="B238" s="58" t="s">
        <v>143</v>
      </c>
      <c r="C238" s="49">
        <v>1</v>
      </c>
      <c r="D238" s="64">
        <v>12</v>
      </c>
      <c r="E238" s="60" t="s">
        <v>69</v>
      </c>
      <c r="F238" s="61">
        <v>976.74</v>
      </c>
      <c r="G238" s="62">
        <f t="shared" ref="G238:G243" si="13">ROUND(C238*D238*F238,2)</f>
        <v>11720.88</v>
      </c>
    </row>
    <row r="239" spans="1:7" s="2" customFormat="1" ht="12" hidden="1" x14ac:dyDescent="0.2">
      <c r="A239" s="65"/>
      <c r="B239" s="58" t="s">
        <v>144</v>
      </c>
      <c r="C239" s="49">
        <v>1</v>
      </c>
      <c r="D239" s="64">
        <v>0</v>
      </c>
      <c r="E239" s="60" t="s">
        <v>69</v>
      </c>
      <c r="F239" s="61">
        <v>614.95000000000005</v>
      </c>
      <c r="G239" s="62">
        <f t="shared" si="13"/>
        <v>0</v>
      </c>
    </row>
    <row r="240" spans="1:7" s="2" customFormat="1" ht="12" x14ac:dyDescent="0.2">
      <c r="A240" s="65"/>
      <c r="B240" s="58" t="s">
        <v>145</v>
      </c>
      <c r="C240" s="49">
        <v>1</v>
      </c>
      <c r="D240" s="64">
        <v>1</v>
      </c>
      <c r="E240" s="60" t="s">
        <v>69</v>
      </c>
      <c r="F240" s="61">
        <v>11803.727500000001</v>
      </c>
      <c r="G240" s="62">
        <f t="shared" si="13"/>
        <v>11803.73</v>
      </c>
    </row>
    <row r="241" spans="1:7" s="2" customFormat="1" ht="12" hidden="1" x14ac:dyDescent="0.2">
      <c r="A241" s="65"/>
      <c r="B241" s="58" t="s">
        <v>146</v>
      </c>
      <c r="C241" s="49">
        <v>1</v>
      </c>
      <c r="D241" s="64">
        <v>0</v>
      </c>
      <c r="E241" s="60" t="s">
        <v>69</v>
      </c>
      <c r="F241" s="61">
        <v>8478.2000000000007</v>
      </c>
      <c r="G241" s="62">
        <f t="shared" si="13"/>
        <v>0</v>
      </c>
    </row>
    <row r="242" spans="1:7" s="2" customFormat="1" ht="12" hidden="1" x14ac:dyDescent="0.2">
      <c r="A242" s="65"/>
      <c r="B242" s="58" t="s">
        <v>147</v>
      </c>
      <c r="C242" s="49">
        <v>1</v>
      </c>
      <c r="D242" s="59">
        <v>0</v>
      </c>
      <c r="E242" s="60" t="s">
        <v>69</v>
      </c>
      <c r="F242" s="61">
        <v>2020.74</v>
      </c>
      <c r="G242" s="62">
        <f t="shared" si="13"/>
        <v>0</v>
      </c>
    </row>
    <row r="243" spans="1:7" s="2" customFormat="1" ht="12" hidden="1" x14ac:dyDescent="0.2">
      <c r="A243" s="65"/>
      <c r="B243" s="58">
        <v>0</v>
      </c>
      <c r="C243" s="49">
        <v>1</v>
      </c>
      <c r="D243" s="59">
        <v>0</v>
      </c>
      <c r="E243" s="60">
        <v>0</v>
      </c>
      <c r="F243" s="61">
        <v>0</v>
      </c>
      <c r="G243" s="62">
        <f t="shared" si="13"/>
        <v>0</v>
      </c>
    </row>
    <row r="244" spans="1:7" s="2" customFormat="1" ht="12" x14ac:dyDescent="0.2">
      <c r="A244" s="65"/>
      <c r="B244" s="63" t="s">
        <v>148</v>
      </c>
      <c r="C244" s="33"/>
      <c r="D244" s="59"/>
      <c r="E244" s="60"/>
      <c r="F244" s="61"/>
      <c r="G244" s="62"/>
    </row>
    <row r="245" spans="1:7" s="2" customFormat="1" ht="12" hidden="1" x14ac:dyDescent="0.2">
      <c r="A245" s="65"/>
      <c r="B245" s="63">
        <v>0</v>
      </c>
      <c r="C245" s="33"/>
      <c r="D245" s="59"/>
      <c r="E245" s="60"/>
      <c r="F245" s="61"/>
      <c r="G245" s="62"/>
    </row>
    <row r="246" spans="1:7" s="2" customFormat="1" ht="24" x14ac:dyDescent="0.2">
      <c r="A246" s="65"/>
      <c r="B246" s="58" t="s">
        <v>149</v>
      </c>
      <c r="C246" s="49">
        <v>1</v>
      </c>
      <c r="D246" s="59">
        <v>1.5940000000000001</v>
      </c>
      <c r="E246" s="60" t="s">
        <v>150</v>
      </c>
      <c r="F246" s="61">
        <v>5280.75</v>
      </c>
      <c r="G246" s="62">
        <f>ROUND(C246*D246*F246,2)</f>
        <v>8417.52</v>
      </c>
    </row>
    <row r="247" spans="1:7" s="2" customFormat="1" ht="24" x14ac:dyDescent="0.2">
      <c r="A247" s="65"/>
      <c r="B247" s="58" t="s">
        <v>151</v>
      </c>
      <c r="C247" s="49">
        <v>1</v>
      </c>
      <c r="D247" s="59">
        <v>0.4</v>
      </c>
      <c r="E247" s="60" t="s">
        <v>152</v>
      </c>
      <c r="F247" s="61">
        <v>5939.05</v>
      </c>
      <c r="G247" s="62">
        <f t="shared" ref="G247:G264" si="14">ROUND(C247*D247*F247,2)</f>
        <v>2375.62</v>
      </c>
    </row>
    <row r="248" spans="1:7" s="2" customFormat="1" ht="12" x14ac:dyDescent="0.2">
      <c r="A248" s="65"/>
      <c r="B248" s="58" t="s">
        <v>153</v>
      </c>
      <c r="C248" s="49">
        <v>1</v>
      </c>
      <c r="D248" s="59">
        <v>8</v>
      </c>
      <c r="E248" s="60" t="s">
        <v>69</v>
      </c>
      <c r="F248" s="61">
        <v>67.62</v>
      </c>
      <c r="G248" s="62">
        <f t="shared" si="14"/>
        <v>540.96</v>
      </c>
    </row>
    <row r="249" spans="1:7" s="2" customFormat="1" ht="12" hidden="1" x14ac:dyDescent="0.2">
      <c r="A249" s="65"/>
      <c r="B249" s="58" t="s">
        <v>154</v>
      </c>
      <c r="C249" s="49">
        <v>1</v>
      </c>
      <c r="D249" s="59">
        <v>0</v>
      </c>
      <c r="E249" s="60" t="s">
        <v>69</v>
      </c>
      <c r="F249" s="61"/>
      <c r="G249" s="62">
        <f t="shared" si="14"/>
        <v>0</v>
      </c>
    </row>
    <row r="250" spans="1:7" s="2" customFormat="1" ht="12" hidden="1" x14ac:dyDescent="0.2">
      <c r="A250" s="65"/>
      <c r="B250" s="58" t="s">
        <v>155</v>
      </c>
      <c r="C250" s="49">
        <v>1</v>
      </c>
      <c r="D250" s="59">
        <v>0</v>
      </c>
      <c r="E250" s="60" t="s">
        <v>69</v>
      </c>
      <c r="F250" s="61"/>
      <c r="G250" s="62">
        <f t="shared" si="14"/>
        <v>0</v>
      </c>
    </row>
    <row r="251" spans="1:7" s="2" customFormat="1" ht="12" hidden="1" x14ac:dyDescent="0.2">
      <c r="A251" s="65"/>
      <c r="B251" s="58" t="s">
        <v>156</v>
      </c>
      <c r="C251" s="49">
        <v>1</v>
      </c>
      <c r="D251" s="59">
        <v>0</v>
      </c>
      <c r="E251" s="60" t="s">
        <v>69</v>
      </c>
      <c r="F251" s="61"/>
      <c r="G251" s="62">
        <f t="shared" si="14"/>
        <v>0</v>
      </c>
    </row>
    <row r="252" spans="1:7" s="2" customFormat="1" ht="12" hidden="1" x14ac:dyDescent="0.2">
      <c r="A252" s="65"/>
      <c r="B252" s="58" t="s">
        <v>157</v>
      </c>
      <c r="C252" s="49">
        <v>1</v>
      </c>
      <c r="D252" s="59">
        <v>0</v>
      </c>
      <c r="E252" s="60" t="s">
        <v>69</v>
      </c>
      <c r="F252" s="61"/>
      <c r="G252" s="62">
        <f t="shared" si="14"/>
        <v>0</v>
      </c>
    </row>
    <row r="253" spans="1:7" s="2" customFormat="1" ht="12" hidden="1" x14ac:dyDescent="0.2">
      <c r="A253" s="65"/>
      <c r="B253" s="58" t="s">
        <v>158</v>
      </c>
      <c r="C253" s="49">
        <v>1</v>
      </c>
      <c r="D253" s="59">
        <v>0</v>
      </c>
      <c r="E253" s="60" t="s">
        <v>69</v>
      </c>
      <c r="F253" s="61"/>
      <c r="G253" s="62">
        <f t="shared" si="14"/>
        <v>0</v>
      </c>
    </row>
    <row r="254" spans="1:7" s="2" customFormat="1" ht="12" hidden="1" x14ac:dyDescent="0.2">
      <c r="A254" s="65"/>
      <c r="B254" s="58" t="s">
        <v>159</v>
      </c>
      <c r="C254" s="49">
        <v>1</v>
      </c>
      <c r="D254" s="59">
        <v>0</v>
      </c>
      <c r="E254" s="60" t="s">
        <v>69</v>
      </c>
      <c r="F254" s="61">
        <v>230.99</v>
      </c>
      <c r="G254" s="62">
        <f t="shared" si="14"/>
        <v>0</v>
      </c>
    </row>
    <row r="255" spans="1:7" s="2" customFormat="1" ht="12" hidden="1" x14ac:dyDescent="0.2">
      <c r="A255" s="65"/>
      <c r="B255" s="58">
        <v>0</v>
      </c>
      <c r="C255" s="49">
        <v>1</v>
      </c>
      <c r="D255" s="59">
        <v>0</v>
      </c>
      <c r="E255" s="60">
        <v>0</v>
      </c>
      <c r="F255" s="61"/>
      <c r="G255" s="62">
        <f t="shared" si="14"/>
        <v>0</v>
      </c>
    </row>
    <row r="256" spans="1:7" s="2" customFormat="1" ht="12" hidden="1" x14ac:dyDescent="0.2">
      <c r="A256" s="65"/>
      <c r="B256" s="58">
        <v>0</v>
      </c>
      <c r="C256" s="49">
        <v>1</v>
      </c>
      <c r="D256" s="59">
        <v>0</v>
      </c>
      <c r="E256" s="60">
        <v>0</v>
      </c>
      <c r="F256" s="61"/>
      <c r="G256" s="62">
        <f t="shared" si="14"/>
        <v>0</v>
      </c>
    </row>
    <row r="257" spans="1:7" s="2" customFormat="1" ht="12" hidden="1" x14ac:dyDescent="0.2">
      <c r="A257" s="65"/>
      <c r="B257" s="58" t="s">
        <v>160</v>
      </c>
      <c r="C257" s="49">
        <v>1</v>
      </c>
      <c r="D257" s="59">
        <v>0</v>
      </c>
      <c r="E257" s="60" t="s">
        <v>69</v>
      </c>
      <c r="F257" s="61">
        <v>405.64</v>
      </c>
      <c r="G257" s="62">
        <f t="shared" si="14"/>
        <v>0</v>
      </c>
    </row>
    <row r="258" spans="1:7" s="2" customFormat="1" ht="12" hidden="1" x14ac:dyDescent="0.2">
      <c r="A258" s="65"/>
      <c r="B258" s="58">
        <v>0</v>
      </c>
      <c r="C258" s="49">
        <v>1</v>
      </c>
      <c r="D258" s="59">
        <v>0</v>
      </c>
      <c r="E258" s="60">
        <v>0</v>
      </c>
      <c r="F258" s="61"/>
      <c r="G258" s="62">
        <f t="shared" si="14"/>
        <v>0</v>
      </c>
    </row>
    <row r="259" spans="1:7" s="2" customFormat="1" ht="12" hidden="1" x14ac:dyDescent="0.2">
      <c r="A259" s="65"/>
      <c r="B259" s="58" t="s">
        <v>161</v>
      </c>
      <c r="C259" s="49">
        <v>1</v>
      </c>
      <c r="D259" s="59">
        <v>0</v>
      </c>
      <c r="E259" s="60" t="s">
        <v>84</v>
      </c>
      <c r="F259" s="61"/>
      <c r="G259" s="62">
        <f t="shared" si="14"/>
        <v>0</v>
      </c>
    </row>
    <row r="260" spans="1:7" s="2" customFormat="1" ht="12" hidden="1" x14ac:dyDescent="0.2">
      <c r="A260" s="65"/>
      <c r="B260" s="58" t="s">
        <v>162</v>
      </c>
      <c r="C260" s="49">
        <v>1</v>
      </c>
      <c r="D260" s="59">
        <v>0</v>
      </c>
      <c r="E260" s="60" t="s">
        <v>69</v>
      </c>
      <c r="F260" s="61"/>
      <c r="G260" s="62">
        <f t="shared" si="14"/>
        <v>0</v>
      </c>
    </row>
    <row r="261" spans="1:7" s="2" customFormat="1" ht="12" hidden="1" x14ac:dyDescent="0.2">
      <c r="A261" s="65"/>
      <c r="B261" s="58" t="s">
        <v>163</v>
      </c>
      <c r="C261" s="49">
        <v>1</v>
      </c>
      <c r="D261" s="59">
        <v>0</v>
      </c>
      <c r="E261" s="60" t="s">
        <v>69</v>
      </c>
      <c r="F261" s="61">
        <v>489.13</v>
      </c>
      <c r="G261" s="62">
        <f t="shared" si="14"/>
        <v>0</v>
      </c>
    </row>
    <row r="262" spans="1:7" s="2" customFormat="1" ht="12" hidden="1" x14ac:dyDescent="0.2">
      <c r="A262" s="65"/>
      <c r="B262" s="58" t="s">
        <v>164</v>
      </c>
      <c r="C262" s="49">
        <v>1</v>
      </c>
      <c r="D262" s="59">
        <v>0</v>
      </c>
      <c r="E262" s="60" t="s">
        <v>69</v>
      </c>
      <c r="F262" s="61">
        <v>107.99</v>
      </c>
      <c r="G262" s="62">
        <f t="shared" si="14"/>
        <v>0</v>
      </c>
    </row>
    <row r="263" spans="1:7" s="2" customFormat="1" ht="12" hidden="1" x14ac:dyDescent="0.2">
      <c r="A263" s="65"/>
      <c r="B263" s="58" t="s">
        <v>165</v>
      </c>
      <c r="C263" s="49">
        <v>1</v>
      </c>
      <c r="D263" s="59">
        <v>0</v>
      </c>
      <c r="E263" s="60" t="s">
        <v>69</v>
      </c>
      <c r="F263" s="61">
        <v>49.57</v>
      </c>
      <c r="G263" s="62">
        <f t="shared" si="14"/>
        <v>0</v>
      </c>
    </row>
    <row r="264" spans="1:7" s="2" customFormat="1" ht="12" hidden="1" x14ac:dyDescent="0.2">
      <c r="A264" s="65"/>
      <c r="B264" s="58"/>
      <c r="C264" s="49">
        <v>1</v>
      </c>
      <c r="D264" s="59">
        <v>0</v>
      </c>
      <c r="E264" s="60">
        <v>0</v>
      </c>
      <c r="F264" s="61">
        <v>0</v>
      </c>
      <c r="G264" s="62">
        <f t="shared" si="14"/>
        <v>0</v>
      </c>
    </row>
    <row r="265" spans="1:7" s="2" customFormat="1" ht="12" customHeight="1" x14ac:dyDescent="0.2">
      <c r="A265" s="65"/>
      <c r="B265" s="63" t="s">
        <v>166</v>
      </c>
      <c r="C265" s="33"/>
      <c r="D265" s="59"/>
      <c r="E265" s="60"/>
      <c r="F265" s="61"/>
      <c r="G265" s="62"/>
    </row>
    <row r="266" spans="1:7" s="2" customFormat="1" ht="12" hidden="1" x14ac:dyDescent="0.2">
      <c r="A266" s="65"/>
      <c r="B266" s="63">
        <v>0</v>
      </c>
      <c r="C266" s="33"/>
      <c r="D266" s="59"/>
      <c r="E266" s="60"/>
      <c r="F266" s="61"/>
      <c r="G266" s="62"/>
    </row>
    <row r="267" spans="1:7" s="2" customFormat="1" ht="24" customHeight="1" x14ac:dyDescent="0.2">
      <c r="A267" s="65"/>
      <c r="B267" s="58" t="s">
        <v>167</v>
      </c>
      <c r="C267" s="49">
        <v>65</v>
      </c>
      <c r="D267" s="59">
        <v>845.6</v>
      </c>
      <c r="E267" s="68" t="s">
        <v>38</v>
      </c>
      <c r="F267" s="61">
        <v>0</v>
      </c>
      <c r="G267" s="106">
        <v>54158.775134084855</v>
      </c>
    </row>
    <row r="268" spans="1:7" s="2" customFormat="1" ht="24" x14ac:dyDescent="0.2">
      <c r="A268" s="65"/>
      <c r="B268" s="58" t="s">
        <v>168</v>
      </c>
      <c r="C268" s="49">
        <v>37</v>
      </c>
      <c r="D268" s="59">
        <v>338.24</v>
      </c>
      <c r="E268" s="68" t="s">
        <v>38</v>
      </c>
      <c r="F268" s="61">
        <v>0</v>
      </c>
      <c r="G268" s="107"/>
    </row>
    <row r="269" spans="1:7" s="2" customFormat="1" ht="12.75" customHeight="1" x14ac:dyDescent="0.2">
      <c r="A269" s="65"/>
      <c r="B269" s="69" t="s">
        <v>169</v>
      </c>
      <c r="C269" s="49">
        <v>6</v>
      </c>
      <c r="D269" s="59">
        <v>507.36</v>
      </c>
      <c r="E269" s="68" t="s">
        <v>38</v>
      </c>
      <c r="F269" s="61">
        <v>0</v>
      </c>
      <c r="G269" s="107"/>
    </row>
    <row r="270" spans="1:7" s="2" customFormat="1" ht="12.75" customHeight="1" x14ac:dyDescent="0.2">
      <c r="A270" s="65"/>
      <c r="B270" s="69" t="s">
        <v>170</v>
      </c>
      <c r="C270" s="49">
        <v>6</v>
      </c>
      <c r="D270" s="59">
        <v>331.4</v>
      </c>
      <c r="E270" s="68" t="s">
        <v>38</v>
      </c>
      <c r="F270" s="61">
        <v>0</v>
      </c>
      <c r="G270" s="107"/>
    </row>
    <row r="271" spans="1:7" s="2" customFormat="1" ht="36" customHeight="1" x14ac:dyDescent="0.2">
      <c r="A271" s="65"/>
      <c r="B271" s="58" t="s">
        <v>171</v>
      </c>
      <c r="C271" s="49">
        <v>1</v>
      </c>
      <c r="D271" s="59">
        <v>1096</v>
      </c>
      <c r="E271" s="68" t="s">
        <v>38</v>
      </c>
      <c r="F271" s="61">
        <v>0</v>
      </c>
      <c r="G271" s="107"/>
    </row>
    <row r="272" spans="1:7" s="2" customFormat="1" ht="24" x14ac:dyDescent="0.2">
      <c r="A272" s="65"/>
      <c r="B272" s="58" t="s">
        <v>172</v>
      </c>
      <c r="C272" s="49">
        <v>1</v>
      </c>
      <c r="D272" s="59">
        <v>11.52</v>
      </c>
      <c r="E272" s="68" t="s">
        <v>38</v>
      </c>
      <c r="F272" s="61">
        <v>0</v>
      </c>
      <c r="G272" s="107"/>
    </row>
    <row r="273" spans="1:7" s="2" customFormat="1" ht="12" x14ac:dyDescent="0.2">
      <c r="A273" s="65"/>
      <c r="B273" s="58" t="s">
        <v>31</v>
      </c>
      <c r="C273" s="49">
        <v>6</v>
      </c>
      <c r="D273" s="59">
        <v>40.799999999999997</v>
      </c>
      <c r="E273" s="68" t="s">
        <v>38</v>
      </c>
      <c r="F273" s="61">
        <v>0</v>
      </c>
      <c r="G273" s="107"/>
    </row>
    <row r="274" spans="1:7" s="2" customFormat="1" ht="12" x14ac:dyDescent="0.2">
      <c r="A274" s="65"/>
      <c r="B274" s="58" t="s">
        <v>173</v>
      </c>
      <c r="C274" s="49">
        <v>1</v>
      </c>
      <c r="D274" s="59">
        <v>152.32</v>
      </c>
      <c r="E274" s="68" t="s">
        <v>38</v>
      </c>
      <c r="F274" s="61">
        <v>0</v>
      </c>
      <c r="G274" s="108"/>
    </row>
    <row r="275" spans="1:7" s="2" customFormat="1" ht="12" hidden="1" customHeight="1" x14ac:dyDescent="0.2">
      <c r="A275" s="65"/>
      <c r="B275" s="58">
        <v>0</v>
      </c>
      <c r="C275" s="49">
        <v>0</v>
      </c>
      <c r="D275" s="59">
        <v>0</v>
      </c>
      <c r="E275" s="60"/>
      <c r="F275" s="61">
        <v>0</v>
      </c>
      <c r="G275" s="62">
        <f t="shared" ref="G275" si="15">ROUND(C275*D275*F275,2)</f>
        <v>0</v>
      </c>
    </row>
    <row r="276" spans="1:7" s="2" customFormat="1" ht="12" x14ac:dyDescent="0.2">
      <c r="A276" s="65"/>
      <c r="B276" s="63" t="s">
        <v>174</v>
      </c>
      <c r="C276" s="49">
        <v>0</v>
      </c>
      <c r="D276" s="59"/>
      <c r="E276" s="60"/>
      <c r="F276" s="61"/>
      <c r="G276" s="62"/>
    </row>
    <row r="277" spans="1:7" s="2" customFormat="1" ht="12" hidden="1" x14ac:dyDescent="0.2">
      <c r="A277" s="65"/>
      <c r="B277" s="63">
        <v>0</v>
      </c>
      <c r="C277" s="49">
        <v>0</v>
      </c>
      <c r="D277" s="59"/>
      <c r="E277" s="60"/>
      <c r="F277" s="61"/>
      <c r="G277" s="62"/>
    </row>
    <row r="278" spans="1:7" s="2" customFormat="1" ht="13.5" customHeight="1" x14ac:dyDescent="0.2">
      <c r="A278" s="65"/>
      <c r="B278" s="58" t="s">
        <v>175</v>
      </c>
      <c r="C278" s="49">
        <v>22</v>
      </c>
      <c r="D278" s="59">
        <v>828</v>
      </c>
      <c r="E278" s="60" t="s">
        <v>38</v>
      </c>
      <c r="F278" s="61">
        <v>5.38</v>
      </c>
      <c r="G278" s="62">
        <f t="shared" ref="G278:G300" si="16">ROUND(C278*D278*F278,2)</f>
        <v>98002.08</v>
      </c>
    </row>
    <row r="279" spans="1:7" s="2" customFormat="1" ht="12" hidden="1" x14ac:dyDescent="0.2">
      <c r="A279" s="65"/>
      <c r="B279" s="58" t="s">
        <v>176</v>
      </c>
      <c r="C279" s="49">
        <v>0</v>
      </c>
      <c r="D279" s="59">
        <v>0</v>
      </c>
      <c r="E279" s="60" t="s">
        <v>38</v>
      </c>
      <c r="F279" s="61">
        <v>21.5</v>
      </c>
      <c r="G279" s="62">
        <f t="shared" si="16"/>
        <v>0</v>
      </c>
    </row>
    <row r="280" spans="1:7" s="2" customFormat="1" ht="12" hidden="1" x14ac:dyDescent="0.2">
      <c r="A280" s="65"/>
      <c r="B280" s="58" t="s">
        <v>177</v>
      </c>
      <c r="C280" s="49">
        <v>0</v>
      </c>
      <c r="D280" s="59">
        <v>0</v>
      </c>
      <c r="E280" s="60" t="s">
        <v>38</v>
      </c>
      <c r="F280" s="61"/>
      <c r="G280" s="62">
        <f t="shared" si="16"/>
        <v>0</v>
      </c>
    </row>
    <row r="281" spans="1:7" s="2" customFormat="1" ht="24" x14ac:dyDescent="0.2">
      <c r="A281" s="65"/>
      <c r="B281" s="58" t="s">
        <v>178</v>
      </c>
      <c r="C281" s="49">
        <v>4</v>
      </c>
      <c r="D281" s="59">
        <v>16.690000000000001</v>
      </c>
      <c r="E281" s="60" t="s">
        <v>38</v>
      </c>
      <c r="F281" s="61">
        <v>3.32</v>
      </c>
      <c r="G281" s="62">
        <f t="shared" si="16"/>
        <v>221.64</v>
      </c>
    </row>
    <row r="282" spans="1:7" s="2" customFormat="1" ht="24" hidden="1" x14ac:dyDescent="0.2">
      <c r="A282" s="65"/>
      <c r="B282" s="58" t="s">
        <v>179</v>
      </c>
      <c r="C282" s="49">
        <v>0</v>
      </c>
      <c r="D282" s="59">
        <v>0</v>
      </c>
      <c r="E282" s="60" t="s">
        <v>180</v>
      </c>
      <c r="F282" s="61"/>
      <c r="G282" s="62">
        <f t="shared" si="16"/>
        <v>0</v>
      </c>
    </row>
    <row r="283" spans="1:7" s="2" customFormat="1" ht="12" hidden="1" x14ac:dyDescent="0.2">
      <c r="A283" s="65"/>
      <c r="B283" s="58" t="s">
        <v>181</v>
      </c>
      <c r="C283" s="49">
        <v>0</v>
      </c>
      <c r="D283" s="59">
        <v>225</v>
      </c>
      <c r="E283" s="60" t="s">
        <v>38</v>
      </c>
      <c r="F283" s="61">
        <v>5.33</v>
      </c>
      <c r="G283" s="62">
        <f t="shared" si="16"/>
        <v>0</v>
      </c>
    </row>
    <row r="284" spans="1:7" s="2" customFormat="1" ht="12" hidden="1" x14ac:dyDescent="0.2">
      <c r="A284" s="65"/>
      <c r="B284" s="58" t="s">
        <v>182</v>
      </c>
      <c r="C284" s="49">
        <v>0</v>
      </c>
      <c r="D284" s="59">
        <v>0</v>
      </c>
      <c r="E284" s="60" t="s">
        <v>38</v>
      </c>
      <c r="F284" s="61">
        <v>37.159999999999997</v>
      </c>
      <c r="G284" s="62">
        <f t="shared" si="16"/>
        <v>0</v>
      </c>
    </row>
    <row r="285" spans="1:7" s="2" customFormat="1" ht="12" x14ac:dyDescent="0.2">
      <c r="A285" s="65"/>
      <c r="B285" s="58" t="s">
        <v>183</v>
      </c>
      <c r="C285" s="49">
        <v>24</v>
      </c>
      <c r="D285" s="59">
        <v>285</v>
      </c>
      <c r="E285" s="60" t="s">
        <v>38</v>
      </c>
      <c r="F285" s="61">
        <v>7.23</v>
      </c>
      <c r="G285" s="62">
        <f t="shared" si="16"/>
        <v>49453.2</v>
      </c>
    </row>
    <row r="286" spans="1:7" s="2" customFormat="1" ht="12" x14ac:dyDescent="0.2">
      <c r="A286" s="65"/>
      <c r="B286" s="58" t="s">
        <v>184</v>
      </c>
      <c r="C286" s="49">
        <v>41</v>
      </c>
      <c r="D286" s="59">
        <v>285</v>
      </c>
      <c r="E286" s="60" t="s">
        <v>38</v>
      </c>
      <c r="F286" s="61">
        <v>1.3378121025259242</v>
      </c>
      <c r="G286" s="62">
        <f t="shared" si="16"/>
        <v>15632.33</v>
      </c>
    </row>
    <row r="287" spans="1:7" s="2" customFormat="1" ht="12" x14ac:dyDescent="0.2">
      <c r="A287" s="65"/>
      <c r="B287" s="58" t="s">
        <v>185</v>
      </c>
      <c r="C287" s="49">
        <v>13</v>
      </c>
      <c r="D287" s="59">
        <v>1669</v>
      </c>
      <c r="E287" s="60" t="s">
        <v>38</v>
      </c>
      <c r="F287" s="61">
        <v>0.67</v>
      </c>
      <c r="G287" s="62">
        <f t="shared" si="16"/>
        <v>14536.99</v>
      </c>
    </row>
    <row r="288" spans="1:7" s="2" customFormat="1" ht="12" x14ac:dyDescent="0.2">
      <c r="A288" s="65"/>
      <c r="B288" s="58" t="s">
        <v>186</v>
      </c>
      <c r="C288" s="49">
        <v>65</v>
      </c>
      <c r="D288" s="59">
        <v>8</v>
      </c>
      <c r="E288" s="60" t="s">
        <v>69</v>
      </c>
      <c r="F288" s="61">
        <v>25.68</v>
      </c>
      <c r="G288" s="62">
        <f t="shared" si="16"/>
        <v>13353.6</v>
      </c>
    </row>
    <row r="289" spans="1:7" s="2" customFormat="1" ht="12" hidden="1" x14ac:dyDescent="0.2">
      <c r="A289" s="65"/>
      <c r="B289" s="58"/>
      <c r="C289" s="49">
        <v>0</v>
      </c>
      <c r="D289" s="59">
        <v>14.8</v>
      </c>
      <c r="E289" s="60"/>
      <c r="F289" s="61"/>
      <c r="G289" s="62">
        <f t="shared" si="16"/>
        <v>0</v>
      </c>
    </row>
    <row r="290" spans="1:7" s="2" customFormat="1" ht="12" hidden="1" x14ac:dyDescent="0.2">
      <c r="A290" s="65"/>
      <c r="B290" s="63" t="s">
        <v>187</v>
      </c>
      <c r="C290" s="49">
        <v>0</v>
      </c>
      <c r="D290" s="59">
        <v>0</v>
      </c>
      <c r="E290" s="60" t="s">
        <v>39</v>
      </c>
      <c r="F290" s="61"/>
      <c r="G290" s="62">
        <v>0</v>
      </c>
    </row>
    <row r="291" spans="1:7" s="2" customFormat="1" ht="12" x14ac:dyDescent="0.2">
      <c r="A291" s="65"/>
      <c r="B291" s="63" t="s">
        <v>188</v>
      </c>
      <c r="C291" s="49">
        <v>0</v>
      </c>
      <c r="D291" s="59">
        <v>0</v>
      </c>
      <c r="E291" s="60"/>
      <c r="F291" s="61">
        <v>0</v>
      </c>
      <c r="G291" s="62">
        <f t="shared" si="16"/>
        <v>0</v>
      </c>
    </row>
    <row r="292" spans="1:7" s="2" customFormat="1" ht="12" hidden="1" x14ac:dyDescent="0.2">
      <c r="A292" s="65"/>
      <c r="B292" s="58" t="s">
        <v>189</v>
      </c>
      <c r="C292" s="49">
        <v>0</v>
      </c>
      <c r="D292" s="59">
        <v>1669</v>
      </c>
      <c r="E292" s="60" t="s">
        <v>38</v>
      </c>
      <c r="F292" s="61">
        <v>0.7</v>
      </c>
      <c r="G292" s="62">
        <f t="shared" si="16"/>
        <v>0</v>
      </c>
    </row>
    <row r="293" spans="1:7" s="2" customFormat="1" ht="12" hidden="1" x14ac:dyDescent="0.2">
      <c r="A293" s="65"/>
      <c r="B293" s="58" t="s">
        <v>181</v>
      </c>
      <c r="C293" s="49">
        <v>0</v>
      </c>
      <c r="D293" s="59">
        <v>225</v>
      </c>
      <c r="E293" s="60" t="s">
        <v>38</v>
      </c>
      <c r="F293" s="61">
        <v>19.39</v>
      </c>
      <c r="G293" s="62">
        <f t="shared" si="16"/>
        <v>0</v>
      </c>
    </row>
    <row r="294" spans="1:7" s="2" customFormat="1" ht="12" hidden="1" x14ac:dyDescent="0.2">
      <c r="A294" s="65"/>
      <c r="B294" s="58" t="s">
        <v>190</v>
      </c>
      <c r="C294" s="49">
        <v>0</v>
      </c>
      <c r="D294" s="59">
        <v>3516.7999999999997</v>
      </c>
      <c r="E294" s="60" t="s">
        <v>38</v>
      </c>
      <c r="F294" s="61">
        <v>0.68</v>
      </c>
      <c r="G294" s="62">
        <f t="shared" si="16"/>
        <v>0</v>
      </c>
    </row>
    <row r="295" spans="1:7" s="2" customFormat="1" ht="24" x14ac:dyDescent="0.2">
      <c r="A295" s="65"/>
      <c r="B295" s="58" t="s">
        <v>191</v>
      </c>
      <c r="C295" s="49">
        <v>1</v>
      </c>
      <c r="D295" s="59">
        <v>3516.7999999999997</v>
      </c>
      <c r="E295" s="60" t="s">
        <v>38</v>
      </c>
      <c r="F295" s="61">
        <v>6.19</v>
      </c>
      <c r="G295" s="62">
        <f t="shared" si="16"/>
        <v>21768.99</v>
      </c>
    </row>
    <row r="296" spans="1:7" s="2" customFormat="1" ht="12" hidden="1" x14ac:dyDescent="0.2">
      <c r="A296" s="65"/>
      <c r="B296" s="58" t="s">
        <v>192</v>
      </c>
      <c r="C296" s="49">
        <v>0</v>
      </c>
      <c r="D296" s="59">
        <v>3516.7999999999997</v>
      </c>
      <c r="E296" s="60" t="s">
        <v>38</v>
      </c>
      <c r="F296" s="61">
        <v>1.06</v>
      </c>
      <c r="G296" s="62">
        <f t="shared" si="16"/>
        <v>0</v>
      </c>
    </row>
    <row r="297" spans="1:7" s="3" customFormat="1" ht="12" hidden="1" x14ac:dyDescent="0.2">
      <c r="A297" s="70"/>
      <c r="B297" s="58" t="s">
        <v>193</v>
      </c>
      <c r="C297" s="49">
        <v>0</v>
      </c>
      <c r="D297" s="59">
        <v>3516.7999999999997</v>
      </c>
      <c r="E297" s="60" t="s">
        <v>38</v>
      </c>
      <c r="F297" s="61">
        <v>0.91</v>
      </c>
      <c r="G297" s="62">
        <f t="shared" si="16"/>
        <v>0</v>
      </c>
    </row>
    <row r="298" spans="1:7" s="2" customFormat="1" ht="12" hidden="1" x14ac:dyDescent="0.2">
      <c r="A298" s="65"/>
      <c r="B298" s="58" t="s">
        <v>184</v>
      </c>
      <c r="C298" s="49">
        <v>0</v>
      </c>
      <c r="D298" s="59">
        <v>285</v>
      </c>
      <c r="E298" s="60" t="s">
        <v>38</v>
      </c>
      <c r="F298" s="61">
        <v>1.34</v>
      </c>
      <c r="G298" s="62">
        <f t="shared" si="16"/>
        <v>0</v>
      </c>
    </row>
    <row r="299" spans="1:7" s="2" customFormat="1" ht="12" hidden="1" x14ac:dyDescent="0.2">
      <c r="A299" s="65"/>
      <c r="B299" s="58">
        <v>0</v>
      </c>
      <c r="C299" s="49">
        <v>0</v>
      </c>
      <c r="D299" s="59">
        <v>0</v>
      </c>
      <c r="E299" s="60">
        <v>0</v>
      </c>
      <c r="F299" s="61"/>
      <c r="G299" s="62">
        <f t="shared" si="16"/>
        <v>0</v>
      </c>
    </row>
    <row r="300" spans="1:7" s="2" customFormat="1" ht="12" hidden="1" x14ac:dyDescent="0.2">
      <c r="A300" s="65"/>
      <c r="B300" s="58" t="s">
        <v>186</v>
      </c>
      <c r="C300" s="49">
        <v>0</v>
      </c>
      <c r="D300" s="59">
        <v>8</v>
      </c>
      <c r="E300" s="60" t="s">
        <v>69</v>
      </c>
      <c r="F300" s="61">
        <v>25.68</v>
      </c>
      <c r="G300" s="62">
        <f t="shared" si="16"/>
        <v>0</v>
      </c>
    </row>
    <row r="301" spans="1:7" s="2" customFormat="1" ht="12" hidden="1" x14ac:dyDescent="0.2">
      <c r="A301" s="65"/>
      <c r="B301" s="58"/>
      <c r="C301" s="59"/>
      <c r="D301" s="64"/>
      <c r="E301" s="60"/>
      <c r="F301" s="61"/>
      <c r="G301" s="62"/>
    </row>
    <row r="302" spans="1:7" s="2" customFormat="1" ht="12" hidden="1" x14ac:dyDescent="0.2">
      <c r="A302" s="65"/>
      <c r="B302" s="63" t="s">
        <v>194</v>
      </c>
      <c r="C302" s="33"/>
      <c r="D302" s="64"/>
      <c r="E302" s="60"/>
      <c r="F302" s="61"/>
      <c r="G302" s="62"/>
    </row>
    <row r="303" spans="1:7" s="2" customFormat="1" ht="12" hidden="1" x14ac:dyDescent="0.2">
      <c r="A303" s="65"/>
      <c r="B303" s="58" t="s">
        <v>195</v>
      </c>
      <c r="C303" s="49">
        <v>1</v>
      </c>
      <c r="D303" s="59">
        <v>0</v>
      </c>
      <c r="E303" s="60" t="s">
        <v>69</v>
      </c>
      <c r="F303" s="61">
        <v>629.66999999999996</v>
      </c>
      <c r="G303" s="62">
        <f t="shared" ref="G303:G305" si="17">ROUND(C303*D303*F303,2)</f>
        <v>0</v>
      </c>
    </row>
    <row r="304" spans="1:7" s="2" customFormat="1" ht="12" hidden="1" x14ac:dyDescent="0.2">
      <c r="A304" s="65"/>
      <c r="B304" s="58" t="s">
        <v>196</v>
      </c>
      <c r="C304" s="49">
        <v>1</v>
      </c>
      <c r="D304" s="59">
        <v>0</v>
      </c>
      <c r="E304" s="60" t="s">
        <v>69</v>
      </c>
      <c r="F304" s="61">
        <v>72.349999999999994</v>
      </c>
      <c r="G304" s="62">
        <f t="shared" si="17"/>
        <v>0</v>
      </c>
    </row>
    <row r="305" spans="1:7" s="2" customFormat="1" ht="12" hidden="1" x14ac:dyDescent="0.2">
      <c r="A305" s="65"/>
      <c r="B305" s="58" t="s">
        <v>197</v>
      </c>
      <c r="C305" s="49">
        <v>1</v>
      </c>
      <c r="D305" s="59">
        <v>0</v>
      </c>
      <c r="E305" s="60" t="s">
        <v>180</v>
      </c>
      <c r="F305" s="61">
        <v>560.6</v>
      </c>
      <c r="G305" s="62">
        <f t="shared" si="17"/>
        <v>0</v>
      </c>
    </row>
    <row r="306" spans="1:7" s="78" customFormat="1" ht="12" x14ac:dyDescent="0.2">
      <c r="A306" s="71"/>
      <c r="B306" s="72" t="s">
        <v>40</v>
      </c>
      <c r="C306" s="73"/>
      <c r="D306" s="74"/>
      <c r="E306" s="75"/>
      <c r="F306" s="76"/>
      <c r="G306" s="77"/>
    </row>
    <row r="307" spans="1:7" s="2" customFormat="1" ht="12" x14ac:dyDescent="0.2">
      <c r="A307" s="65"/>
      <c r="B307" s="58" t="s">
        <v>83</v>
      </c>
      <c r="C307" s="49">
        <v>1</v>
      </c>
      <c r="D307" s="59">
        <v>64</v>
      </c>
      <c r="E307" s="60" t="s">
        <v>84</v>
      </c>
      <c r="F307" s="61"/>
      <c r="G307" s="62">
        <v>16302.91</v>
      </c>
    </row>
    <row r="308" spans="1:7" s="2" customFormat="1" ht="12" x14ac:dyDescent="0.2">
      <c r="A308" s="65"/>
      <c r="B308" s="58" t="s">
        <v>85</v>
      </c>
      <c r="C308" s="49">
        <v>1</v>
      </c>
      <c r="D308" s="59">
        <v>1</v>
      </c>
      <c r="E308" s="60" t="s">
        <v>69</v>
      </c>
      <c r="F308" s="61"/>
      <c r="G308" s="62">
        <v>151.81</v>
      </c>
    </row>
    <row r="309" spans="1:7" s="2" customFormat="1" ht="12" x14ac:dyDescent="0.2">
      <c r="A309" s="65"/>
      <c r="B309" s="58" t="s">
        <v>86</v>
      </c>
      <c r="C309" s="49">
        <v>1</v>
      </c>
      <c r="D309" s="59">
        <v>6</v>
      </c>
      <c r="E309" s="60" t="s">
        <v>69</v>
      </c>
      <c r="F309" s="61"/>
      <c r="G309" s="62">
        <v>7854.83</v>
      </c>
    </row>
    <row r="310" spans="1:7" s="2" customFormat="1" ht="12" hidden="1" x14ac:dyDescent="0.2">
      <c r="A310" s="65"/>
      <c r="B310" s="58"/>
      <c r="C310" s="49"/>
      <c r="D310" s="59"/>
      <c r="E310" s="60"/>
      <c r="F310" s="61"/>
      <c r="G310" s="62"/>
    </row>
    <row r="311" spans="1:7" s="2" customFormat="1" ht="12" hidden="1" x14ac:dyDescent="0.2">
      <c r="A311" s="65"/>
      <c r="B311" s="58"/>
      <c r="C311" s="49"/>
      <c r="D311" s="59"/>
      <c r="E311" s="60"/>
      <c r="F311" s="61"/>
      <c r="G311" s="62"/>
    </row>
    <row r="312" spans="1:7" s="2" customFormat="1" ht="12" hidden="1" x14ac:dyDescent="0.2">
      <c r="A312" s="65"/>
      <c r="B312" s="58"/>
      <c r="C312" s="49"/>
      <c r="D312" s="59"/>
      <c r="E312" s="60"/>
      <c r="F312" s="61"/>
      <c r="G312" s="62"/>
    </row>
    <row r="313" spans="1:7" s="2" customFormat="1" ht="12" hidden="1" x14ac:dyDescent="0.2">
      <c r="A313" s="65"/>
      <c r="B313" s="58"/>
      <c r="C313" s="49"/>
      <c r="D313" s="59"/>
      <c r="E313" s="60"/>
      <c r="F313" s="61"/>
      <c r="G313" s="62"/>
    </row>
    <row r="314" spans="1:7" s="2" customFormat="1" ht="12" hidden="1" x14ac:dyDescent="0.2">
      <c r="A314" s="65"/>
      <c r="B314" s="58"/>
      <c r="C314" s="49"/>
      <c r="D314" s="59"/>
      <c r="E314" s="60"/>
      <c r="F314" s="61"/>
      <c r="G314" s="62"/>
    </row>
    <row r="315" spans="1:7" s="2" customFormat="1" ht="12" hidden="1" x14ac:dyDescent="0.2">
      <c r="A315" s="65"/>
      <c r="B315" s="58"/>
      <c r="C315" s="49"/>
      <c r="D315" s="59"/>
      <c r="E315" s="60"/>
      <c r="F315" s="61"/>
      <c r="G315" s="62"/>
    </row>
    <row r="316" spans="1:7" s="2" customFormat="1" ht="12" hidden="1" x14ac:dyDescent="0.2">
      <c r="A316" s="65"/>
      <c r="B316" s="58"/>
      <c r="C316" s="49"/>
      <c r="D316" s="59"/>
      <c r="E316" s="60"/>
      <c r="F316" s="61"/>
      <c r="G316" s="62"/>
    </row>
    <row r="317" spans="1:7" s="2" customFormat="1" ht="12" hidden="1" x14ac:dyDescent="0.2">
      <c r="A317" s="65"/>
      <c r="B317" s="58"/>
      <c r="C317" s="49"/>
      <c r="D317" s="59"/>
      <c r="E317" s="60"/>
      <c r="F317" s="61"/>
      <c r="G317" s="62"/>
    </row>
    <row r="318" spans="1:7" s="78" customFormat="1" ht="12" x14ac:dyDescent="0.2">
      <c r="A318" s="71"/>
      <c r="B318" s="72" t="s">
        <v>41</v>
      </c>
      <c r="C318" s="73"/>
      <c r="D318" s="74"/>
      <c r="E318" s="75"/>
      <c r="F318" s="76"/>
      <c r="G318" s="77"/>
    </row>
    <row r="319" spans="1:7" s="2" customFormat="1" ht="12" x14ac:dyDescent="0.2">
      <c r="A319" s="65"/>
      <c r="B319" s="58" t="s">
        <v>72</v>
      </c>
      <c r="C319" s="49">
        <v>1</v>
      </c>
      <c r="D319" s="59">
        <v>5</v>
      </c>
      <c r="E319" s="60" t="s">
        <v>80</v>
      </c>
      <c r="F319" s="61"/>
      <c r="G319" s="62">
        <v>1251.9000000000001</v>
      </c>
    </row>
    <row r="320" spans="1:7" s="78" customFormat="1" ht="12" x14ac:dyDescent="0.2">
      <c r="A320" s="71"/>
      <c r="B320" s="58" t="s">
        <v>87</v>
      </c>
      <c r="C320" s="49">
        <v>1</v>
      </c>
      <c r="D320" s="59">
        <v>1</v>
      </c>
      <c r="E320" s="60" t="s">
        <v>80</v>
      </c>
      <c r="F320" s="61"/>
      <c r="G320" s="62">
        <v>158.66999999999999</v>
      </c>
    </row>
    <row r="321" spans="1:7" s="78" customFormat="1" ht="12" x14ac:dyDescent="0.2">
      <c r="A321" s="71"/>
      <c r="B321" s="58" t="s">
        <v>88</v>
      </c>
      <c r="C321" s="49">
        <v>1</v>
      </c>
      <c r="D321" s="59">
        <v>1</v>
      </c>
      <c r="E321" s="60" t="s">
        <v>80</v>
      </c>
      <c r="F321" s="61"/>
      <c r="G321" s="62">
        <v>153.05000000000001</v>
      </c>
    </row>
    <row r="322" spans="1:7" s="78" customFormat="1" ht="12" x14ac:dyDescent="0.2">
      <c r="A322" s="71"/>
      <c r="B322" s="58" t="s">
        <v>89</v>
      </c>
      <c r="C322" s="49">
        <v>1</v>
      </c>
      <c r="D322" s="59">
        <v>2</v>
      </c>
      <c r="E322" s="60" t="s">
        <v>80</v>
      </c>
      <c r="F322" s="61"/>
      <c r="G322" s="62">
        <v>770.18</v>
      </c>
    </row>
    <row r="323" spans="1:7" s="78" customFormat="1" ht="12" x14ac:dyDescent="0.2">
      <c r="A323" s="71"/>
      <c r="B323" s="58" t="s">
        <v>90</v>
      </c>
      <c r="C323" s="49">
        <v>1</v>
      </c>
      <c r="D323" s="59">
        <v>18</v>
      </c>
      <c r="E323" s="60" t="s">
        <v>71</v>
      </c>
      <c r="F323" s="61"/>
      <c r="G323" s="62">
        <v>770.76</v>
      </c>
    </row>
    <row r="324" spans="1:7" s="78" customFormat="1" ht="12" hidden="1" x14ac:dyDescent="0.2">
      <c r="A324" s="71"/>
      <c r="B324" s="58"/>
      <c r="C324" s="49"/>
      <c r="D324" s="59"/>
      <c r="E324" s="60"/>
      <c r="F324" s="61"/>
      <c r="G324" s="62"/>
    </row>
    <row r="325" spans="1:7" s="78" customFormat="1" ht="12" hidden="1" x14ac:dyDescent="0.2">
      <c r="A325" s="71"/>
      <c r="B325" s="58"/>
      <c r="C325" s="49"/>
      <c r="D325" s="59"/>
      <c r="E325" s="60"/>
      <c r="F325" s="61"/>
      <c r="G325" s="62"/>
    </row>
    <row r="326" spans="1:7" s="78" customFormat="1" ht="12" hidden="1" x14ac:dyDescent="0.2">
      <c r="A326" s="71"/>
      <c r="B326" s="58"/>
      <c r="C326" s="49"/>
      <c r="D326" s="59"/>
      <c r="E326" s="60"/>
      <c r="F326" s="61"/>
      <c r="G326" s="62"/>
    </row>
    <row r="327" spans="1:7" s="78" customFormat="1" ht="12" hidden="1" x14ac:dyDescent="0.2">
      <c r="A327" s="71"/>
      <c r="B327" s="58"/>
      <c r="C327" s="49"/>
      <c r="D327" s="59"/>
      <c r="E327" s="60"/>
      <c r="F327" s="61"/>
      <c r="G327" s="62"/>
    </row>
    <row r="328" spans="1:7" s="78" customFormat="1" ht="12" hidden="1" x14ac:dyDescent="0.2">
      <c r="A328" s="71"/>
      <c r="B328" s="58"/>
      <c r="C328" s="49"/>
      <c r="D328" s="59"/>
      <c r="E328" s="60"/>
      <c r="F328" s="61"/>
      <c r="G328" s="62"/>
    </row>
    <row r="329" spans="1:7" s="78" customFormat="1" ht="12" hidden="1" x14ac:dyDescent="0.2">
      <c r="A329" s="71"/>
      <c r="B329" s="58"/>
      <c r="C329" s="49"/>
      <c r="D329" s="59"/>
      <c r="E329" s="60"/>
      <c r="F329" s="61"/>
      <c r="G329" s="62"/>
    </row>
    <row r="330" spans="1:7" s="78" customFormat="1" ht="12" x14ac:dyDescent="0.2">
      <c r="A330" s="71"/>
      <c r="B330" s="72" t="s">
        <v>42</v>
      </c>
      <c r="C330" s="73"/>
      <c r="D330" s="79"/>
      <c r="E330" s="75"/>
      <c r="F330" s="76"/>
      <c r="G330" s="77"/>
    </row>
    <row r="331" spans="1:7" s="2" customFormat="1" ht="24" x14ac:dyDescent="0.2">
      <c r="A331" s="65"/>
      <c r="B331" s="58" t="s">
        <v>43</v>
      </c>
      <c r="C331" s="49">
        <v>3</v>
      </c>
      <c r="D331" s="42">
        <f>D138</f>
        <v>5919.97</v>
      </c>
      <c r="E331" s="49" t="s">
        <v>34</v>
      </c>
      <c r="F331" s="42">
        <v>1.35</v>
      </c>
      <c r="G331" s="62">
        <f>D331*F331*C331</f>
        <v>23975.878500000003</v>
      </c>
    </row>
    <row r="332" spans="1:7" s="78" customFormat="1" ht="12" x14ac:dyDescent="0.2">
      <c r="A332" s="71"/>
      <c r="B332" s="72" t="s">
        <v>44</v>
      </c>
      <c r="C332" s="80"/>
      <c r="D332" s="73"/>
      <c r="E332" s="73"/>
      <c r="F332" s="81"/>
      <c r="G332" s="45"/>
    </row>
    <row r="333" spans="1:7" s="2" customFormat="1" ht="24" x14ac:dyDescent="0.2">
      <c r="A333" s="65"/>
      <c r="B333" s="58" t="s">
        <v>45</v>
      </c>
      <c r="C333" s="49">
        <f>C331</f>
        <v>3</v>
      </c>
      <c r="D333" s="33">
        <f>D331</f>
        <v>5919.97</v>
      </c>
      <c r="E333" s="49" t="s">
        <v>34</v>
      </c>
      <c r="F333" s="42">
        <v>2.91</v>
      </c>
      <c r="G333" s="62">
        <f>D333*F333*C333</f>
        <v>51681.338100000008</v>
      </c>
    </row>
    <row r="334" spans="1:7" s="2" customFormat="1" ht="12" x14ac:dyDescent="0.2">
      <c r="A334" s="19"/>
      <c r="B334" s="82"/>
      <c r="C334" s="33"/>
      <c r="D334" s="33"/>
      <c r="E334" s="83" t="s">
        <v>46</v>
      </c>
      <c r="G334" s="84">
        <f>SUM(G25:G333)</f>
        <v>1801728.8439716971</v>
      </c>
    </row>
    <row r="335" spans="1:7" s="2" customFormat="1" ht="12" x14ac:dyDescent="0.2">
      <c r="A335" s="19"/>
      <c r="B335" s="85"/>
      <c r="C335" s="66"/>
      <c r="D335" s="66"/>
      <c r="E335" s="66"/>
      <c r="F335" s="86"/>
      <c r="G335" s="87"/>
    </row>
    <row r="336" spans="1:7" s="2" customFormat="1" x14ac:dyDescent="0.2">
      <c r="A336" s="19"/>
      <c r="B336" s="85"/>
      <c r="C336" s="66"/>
      <c r="D336" s="66"/>
      <c r="E336" s="66"/>
      <c r="F336" s="86"/>
      <c r="G336" s="88" t="s">
        <v>47</v>
      </c>
    </row>
    <row r="337" spans="1:7" s="2" customFormat="1" ht="12" hidden="1" x14ac:dyDescent="0.2">
      <c r="A337" s="19"/>
      <c r="B337" s="85"/>
      <c r="C337" s="66"/>
      <c r="D337" s="66"/>
      <c r="E337" s="66"/>
      <c r="F337" s="86"/>
      <c r="G337" s="87"/>
    </row>
    <row r="338" spans="1:7" s="2" customFormat="1" ht="12" hidden="1" x14ac:dyDescent="0.2">
      <c r="A338" s="19"/>
      <c r="B338" s="85"/>
      <c r="C338" s="66"/>
      <c r="D338" s="66"/>
      <c r="E338" s="66"/>
      <c r="F338" s="86"/>
      <c r="G338" s="87"/>
    </row>
    <row r="339" spans="1:7" s="18" customFormat="1" hidden="1" x14ac:dyDescent="0.2">
      <c r="A339" s="89" t="s">
        <v>48</v>
      </c>
      <c r="C339" s="90"/>
      <c r="D339" s="90"/>
      <c r="E339" s="90"/>
      <c r="F339" s="90"/>
      <c r="G339" s="91"/>
    </row>
    <row r="340" spans="1:7" s="18" customFormat="1" hidden="1" x14ac:dyDescent="0.2">
      <c r="A340" s="89"/>
      <c r="B340" s="92" t="s">
        <v>49</v>
      </c>
      <c r="C340" s="93"/>
      <c r="D340" s="2"/>
      <c r="E340" s="2"/>
      <c r="F340" s="2"/>
      <c r="G340" s="3"/>
    </row>
    <row r="341" spans="1:7" s="18" customFormat="1" hidden="1" x14ac:dyDescent="0.2">
      <c r="B341" s="94" t="s">
        <v>50</v>
      </c>
      <c r="C341" s="2"/>
      <c r="D341" s="2"/>
      <c r="E341" s="2"/>
      <c r="F341" s="2"/>
      <c r="G341" s="3"/>
    </row>
    <row r="342" spans="1:7" s="18" customFormat="1" hidden="1" x14ac:dyDescent="0.2">
      <c r="A342" s="89" t="s">
        <v>51</v>
      </c>
      <c r="C342" s="2"/>
      <c r="D342" s="2"/>
      <c r="E342" s="2"/>
      <c r="F342" s="2"/>
      <c r="G342" s="3"/>
    </row>
    <row r="343" spans="1:7" s="18" customFormat="1" hidden="1" x14ac:dyDescent="0.2">
      <c r="A343" s="89" t="s">
        <v>52</v>
      </c>
      <c r="C343" s="2"/>
      <c r="D343" s="2"/>
      <c r="E343" s="2"/>
      <c r="F343" s="2"/>
      <c r="G343" s="3"/>
    </row>
    <row r="344" spans="1:7" s="18" customFormat="1" hidden="1" x14ac:dyDescent="0.2">
      <c r="A344" s="89" t="s">
        <v>53</v>
      </c>
      <c r="C344" s="2"/>
      <c r="D344" s="2"/>
      <c r="E344" s="2"/>
      <c r="F344" s="2"/>
      <c r="G344" s="3"/>
    </row>
    <row r="345" spans="1:7" s="18" customFormat="1" hidden="1" x14ac:dyDescent="0.2">
      <c r="B345" s="2"/>
      <c r="C345" s="2"/>
      <c r="D345" s="2"/>
      <c r="E345" s="2"/>
      <c r="F345" s="2"/>
      <c r="G345" s="3"/>
    </row>
    <row r="346" spans="1:7" s="18" customFormat="1" hidden="1" x14ac:dyDescent="0.2">
      <c r="B346" s="89" t="s">
        <v>54</v>
      </c>
      <c r="C346" s="2"/>
      <c r="D346" s="2"/>
      <c r="E346" s="2"/>
      <c r="F346" s="2"/>
      <c r="G346" s="3"/>
    </row>
    <row r="347" spans="1:7" s="18" customFormat="1" hidden="1" x14ac:dyDescent="0.2">
      <c r="B347" s="2"/>
      <c r="C347" s="2"/>
      <c r="D347" s="2"/>
      <c r="E347" s="2"/>
      <c r="F347" s="2"/>
      <c r="G347" s="3"/>
    </row>
    <row r="348" spans="1:7" s="18" customFormat="1" hidden="1" x14ac:dyDescent="0.2">
      <c r="B348" s="95" t="s">
        <v>55</v>
      </c>
      <c r="C348" s="96" t="s">
        <v>56</v>
      </c>
      <c r="D348" s="97"/>
      <c r="E348" s="98"/>
      <c r="F348" s="98"/>
      <c r="G348" s="11"/>
    </row>
    <row r="349" spans="1:7" s="18" customFormat="1" hidden="1" x14ac:dyDescent="0.2">
      <c r="C349" s="94" t="s">
        <v>57</v>
      </c>
      <c r="E349" s="120" t="s">
        <v>58</v>
      </c>
      <c r="F349" s="120"/>
      <c r="G349" s="11"/>
    </row>
    <row r="350" spans="1:7" s="18" customFormat="1" hidden="1" x14ac:dyDescent="0.2">
      <c r="B350" s="2"/>
      <c r="C350" s="2"/>
      <c r="D350" s="2"/>
      <c r="E350" s="2"/>
      <c r="F350" s="2"/>
      <c r="G350" s="3"/>
    </row>
    <row r="351" spans="1:7" s="18" customFormat="1" hidden="1" x14ac:dyDescent="0.2">
      <c r="B351" s="99" t="s">
        <v>59</v>
      </c>
      <c r="C351" s="121" t="s">
        <v>60</v>
      </c>
      <c r="D351" s="121"/>
      <c r="E351" s="98"/>
      <c r="F351" s="98"/>
      <c r="G351" s="3"/>
    </row>
    <row r="352" spans="1:7" s="18" customFormat="1" hidden="1" x14ac:dyDescent="0.2">
      <c r="C352" s="94" t="s">
        <v>57</v>
      </c>
      <c r="E352" s="120" t="s">
        <v>58</v>
      </c>
      <c r="F352" s="120"/>
      <c r="G352" s="3"/>
    </row>
    <row r="353" spans="1:7" s="18" customFormat="1" hidden="1" x14ac:dyDescent="0.2">
      <c r="B353" s="89" t="s">
        <v>61</v>
      </c>
      <c r="C353" s="2"/>
      <c r="D353" s="2"/>
      <c r="E353" s="2"/>
      <c r="F353" s="2"/>
      <c r="G353" s="3"/>
    </row>
    <row r="354" spans="1:7" s="18" customFormat="1" ht="26.25" hidden="1" customHeight="1" x14ac:dyDescent="0.2">
      <c r="A354" s="118" t="s">
        <v>62</v>
      </c>
      <c r="B354" s="118"/>
      <c r="C354" s="118"/>
      <c r="D354" s="118"/>
      <c r="E354" s="118"/>
      <c r="F354" s="118"/>
      <c r="G354" s="118"/>
    </row>
    <row r="355" spans="1:7" s="18" customFormat="1" ht="24.75" hidden="1" customHeight="1" x14ac:dyDescent="0.2">
      <c r="A355" s="122" t="s">
        <v>63</v>
      </c>
      <c r="B355" s="122"/>
      <c r="C355" s="122"/>
      <c r="D355" s="122"/>
      <c r="E355" s="122"/>
      <c r="F355" s="122"/>
      <c r="G355" s="122"/>
    </row>
    <row r="356" spans="1:7" s="18" customFormat="1" ht="24.75" hidden="1" customHeight="1" x14ac:dyDescent="0.2">
      <c r="A356" s="118" t="s">
        <v>64</v>
      </c>
      <c r="B356" s="118"/>
      <c r="C356" s="118"/>
      <c r="D356" s="118"/>
      <c r="E356" s="118"/>
      <c r="F356" s="118"/>
      <c r="G356" s="118"/>
    </row>
    <row r="357" spans="1:7" s="18" customFormat="1" ht="24.75" hidden="1" customHeight="1" x14ac:dyDescent="0.2">
      <c r="A357" s="118" t="s">
        <v>65</v>
      </c>
      <c r="B357" s="118"/>
      <c r="C357" s="118"/>
      <c r="D357" s="118"/>
      <c r="E357" s="118"/>
      <c r="F357" s="118"/>
      <c r="G357" s="118"/>
    </row>
    <row r="358" spans="1:7" s="18" customFormat="1" ht="24.75" hidden="1" customHeight="1" x14ac:dyDescent="0.2">
      <c r="A358" s="118" t="s">
        <v>66</v>
      </c>
      <c r="B358" s="118"/>
      <c r="C358" s="118"/>
      <c r="D358" s="118"/>
      <c r="E358" s="118"/>
      <c r="F358" s="118"/>
      <c r="G358" s="118"/>
    </row>
    <row r="359" spans="1:7" s="18" customFormat="1" ht="63.75" hidden="1" customHeight="1" x14ac:dyDescent="0.2">
      <c r="A359" s="119" t="s">
        <v>67</v>
      </c>
      <c r="B359" s="119"/>
      <c r="C359" s="119"/>
      <c r="D359" s="119"/>
      <c r="E359" s="119"/>
      <c r="F359" s="119"/>
      <c r="G359" s="119"/>
    </row>
    <row r="360" spans="1:7" s="18" customFormat="1" x14ac:dyDescent="0.2">
      <c r="G360" s="11"/>
    </row>
  </sheetData>
  <mergeCells count="27">
    <mergeCell ref="A357:G357"/>
    <mergeCell ref="A358:G358"/>
    <mergeCell ref="A359:G359"/>
    <mergeCell ref="E349:F349"/>
    <mergeCell ref="C351:D351"/>
    <mergeCell ref="E352:F352"/>
    <mergeCell ref="A354:G354"/>
    <mergeCell ref="A355:G355"/>
    <mergeCell ref="A356:G356"/>
    <mergeCell ref="G267:G274"/>
    <mergeCell ref="A15:G15"/>
    <mergeCell ref="A16:G16"/>
    <mergeCell ref="A17:G17"/>
    <mergeCell ref="A18:B18"/>
    <mergeCell ref="A20:G20"/>
    <mergeCell ref="B21:G21"/>
    <mergeCell ref="C23:D23"/>
    <mergeCell ref="B24:G24"/>
    <mergeCell ref="B41:E41"/>
    <mergeCell ref="B59:E59"/>
    <mergeCell ref="B141:G141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  <rowBreaks count="2" manualBreakCount="2">
    <brk id="81" max="6" man="1"/>
    <brk id="22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Б3А</vt:lpstr>
      <vt:lpstr>'2.8'!Область_печати</vt:lpstr>
      <vt:lpstr>Б3А!Область_печати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2020-03-27T03:21:07Z</cp:lastPrinted>
  <dcterms:created xsi:type="dcterms:W3CDTF">2020-03-26T09:05:42Z</dcterms:created>
  <dcterms:modified xsi:type="dcterms:W3CDTF">2020-03-30T07:01:16Z</dcterms:modified>
</cp:coreProperties>
</file>